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90207_inv_olio\"/>
    </mc:Choice>
  </mc:AlternateContent>
  <bookViews>
    <workbookView xWindow="480" yWindow="60" windowWidth="17400" windowHeight="13080" firstSheet="1" activeTab="1"/>
  </bookViews>
  <sheets>
    <sheet name="file_nascosto" sheetId="6" state="hidden" r:id="rId1"/>
    <sheet name="421" sheetId="11" r:id="rId2"/>
  </sheets>
  <calcPr calcId="162913"/>
</workbook>
</file>

<file path=xl/calcChain.xml><?xml version="1.0" encoding="utf-8"?>
<calcChain xmlns="http://schemas.openxmlformats.org/spreadsheetml/2006/main">
  <c r="B5" i="6" l="1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C4" i="6"/>
  <c r="D4" i="6"/>
  <c r="E4" i="6"/>
  <c r="F4" i="6"/>
  <c r="G4" i="6"/>
  <c r="H4" i="6"/>
  <c r="I4" i="6"/>
  <c r="J4" i="6"/>
  <c r="J9" i="11"/>
  <c r="J69" i="6"/>
  <c r="J70" i="6"/>
  <c r="J71" i="6"/>
  <c r="J72" i="6"/>
  <c r="J73" i="6"/>
  <c r="J30" i="6"/>
  <c r="J31" i="6"/>
  <c r="J32" i="6"/>
  <c r="J33" i="6"/>
  <c r="J34" i="6"/>
  <c r="J35" i="6"/>
  <c r="J36" i="6"/>
  <c r="J37" i="6"/>
  <c r="B4" i="6"/>
  <c r="J38" i="6" l="1"/>
  <c r="J12" i="6"/>
  <c r="J76" i="6"/>
  <c r="B77" i="6" s="1"/>
  <c r="C69" i="6"/>
  <c r="D69" i="6"/>
  <c r="E69" i="6"/>
  <c r="F69" i="6"/>
  <c r="G69" i="6"/>
  <c r="H69" i="6"/>
  <c r="I69" i="6"/>
  <c r="C70" i="6"/>
  <c r="D70" i="6"/>
  <c r="E70" i="6"/>
  <c r="F70" i="6"/>
  <c r="G70" i="6"/>
  <c r="H70" i="6"/>
  <c r="I70" i="6"/>
  <c r="C71" i="6"/>
  <c r="D71" i="6"/>
  <c r="E71" i="6"/>
  <c r="F71" i="6"/>
  <c r="G71" i="6"/>
  <c r="H71" i="6"/>
  <c r="I71" i="6"/>
  <c r="C72" i="6"/>
  <c r="D72" i="6"/>
  <c r="E72" i="6"/>
  <c r="F72" i="6"/>
  <c r="G72" i="6"/>
  <c r="H72" i="6"/>
  <c r="I72" i="6"/>
  <c r="C73" i="6"/>
  <c r="D73" i="6"/>
  <c r="E73" i="6"/>
  <c r="F73" i="6"/>
  <c r="G73" i="6"/>
  <c r="H73" i="6"/>
  <c r="I73" i="6"/>
  <c r="B70" i="6"/>
  <c r="B71" i="6"/>
  <c r="B72" i="6"/>
  <c r="B73" i="6"/>
  <c r="B69" i="6"/>
  <c r="C107" i="6"/>
  <c r="B107" i="6"/>
  <c r="B31" i="6"/>
  <c r="C31" i="6"/>
  <c r="D31" i="6"/>
  <c r="E31" i="6"/>
  <c r="F31" i="6"/>
  <c r="G31" i="6"/>
  <c r="H31" i="6"/>
  <c r="I31" i="6"/>
  <c r="C32" i="6"/>
  <c r="D32" i="6"/>
  <c r="E32" i="6"/>
  <c r="F32" i="6"/>
  <c r="G32" i="6"/>
  <c r="H32" i="6"/>
  <c r="I32" i="6"/>
  <c r="B33" i="6"/>
  <c r="C33" i="6"/>
  <c r="D33" i="6"/>
  <c r="E33" i="6"/>
  <c r="F33" i="6"/>
  <c r="G33" i="6"/>
  <c r="H33" i="6"/>
  <c r="I33" i="6"/>
  <c r="B34" i="6"/>
  <c r="C34" i="6"/>
  <c r="D34" i="6"/>
  <c r="E34" i="6"/>
  <c r="F34" i="6"/>
  <c r="G34" i="6"/>
  <c r="H34" i="6"/>
  <c r="I34" i="6"/>
  <c r="B35" i="6"/>
  <c r="C35" i="6"/>
  <c r="D35" i="6"/>
  <c r="E35" i="6"/>
  <c r="F35" i="6"/>
  <c r="G35" i="6"/>
  <c r="H35" i="6"/>
  <c r="I35" i="6"/>
  <c r="B36" i="6"/>
  <c r="C36" i="6"/>
  <c r="D36" i="6"/>
  <c r="E36" i="6"/>
  <c r="F36" i="6"/>
  <c r="G36" i="6"/>
  <c r="H36" i="6"/>
  <c r="I36" i="6"/>
  <c r="B37" i="6"/>
  <c r="C37" i="6"/>
  <c r="D37" i="6"/>
  <c r="E37" i="6"/>
  <c r="F37" i="6"/>
  <c r="G37" i="6"/>
  <c r="H37" i="6"/>
  <c r="I37" i="6"/>
  <c r="C30" i="6"/>
  <c r="D30" i="6"/>
  <c r="E30" i="6"/>
  <c r="F30" i="6"/>
  <c r="G30" i="6"/>
  <c r="H30" i="6"/>
  <c r="I30" i="6"/>
  <c r="B30" i="6"/>
  <c r="A38" i="6"/>
  <c r="A39" i="6"/>
  <c r="C101" i="6"/>
  <c r="B101" i="6"/>
  <c r="A82" i="6"/>
  <c r="A83" i="6"/>
  <c r="A84" i="6"/>
  <c r="A85" i="6"/>
  <c r="A81" i="6"/>
  <c r="I9" i="11"/>
  <c r="B11" i="11" s="1"/>
  <c r="H9" i="11"/>
  <c r="G9" i="11"/>
  <c r="F9" i="11"/>
  <c r="E9" i="11"/>
  <c r="D9" i="11"/>
  <c r="C9" i="11"/>
  <c r="B9" i="11"/>
  <c r="H38" i="6" l="1"/>
  <c r="B76" i="6"/>
  <c r="H76" i="6"/>
  <c r="F76" i="6"/>
  <c r="D76" i="6"/>
  <c r="I76" i="6"/>
  <c r="G76" i="6"/>
  <c r="E76" i="6"/>
  <c r="C76" i="6"/>
  <c r="D38" i="6"/>
  <c r="F38" i="6"/>
  <c r="B38" i="6"/>
  <c r="C38" i="6"/>
  <c r="E38" i="6"/>
  <c r="G38" i="6"/>
  <c r="I38" i="6"/>
  <c r="C82" i="6" l="1"/>
  <c r="B81" i="6"/>
  <c r="G81" i="6"/>
  <c r="C81" i="6"/>
  <c r="G85" i="6"/>
  <c r="C85" i="6"/>
  <c r="F84" i="6"/>
  <c r="B84" i="6"/>
  <c r="G83" i="6"/>
  <c r="C83" i="6"/>
  <c r="H82" i="6"/>
  <c r="D82" i="6"/>
  <c r="J81" i="6"/>
  <c r="F81" i="6"/>
  <c r="J85" i="6"/>
  <c r="F85" i="6"/>
  <c r="B85" i="6"/>
  <c r="G84" i="6"/>
  <c r="C84" i="6"/>
  <c r="H83" i="6"/>
  <c r="D83" i="6"/>
  <c r="I82" i="6"/>
  <c r="E82" i="6"/>
  <c r="J84" i="6"/>
  <c r="I81" i="6"/>
  <c r="E81" i="6"/>
  <c r="I85" i="6"/>
  <c r="E85" i="6"/>
  <c r="H84" i="6"/>
  <c r="D84" i="6"/>
  <c r="I83" i="6"/>
  <c r="E83" i="6"/>
  <c r="J82" i="6"/>
  <c r="F82" i="6"/>
  <c r="B82" i="6"/>
  <c r="H81" i="6"/>
  <c r="D81" i="6"/>
  <c r="H85" i="6"/>
  <c r="D85" i="6"/>
  <c r="I84" i="6"/>
  <c r="E84" i="6"/>
  <c r="J83" i="6"/>
  <c r="F83" i="6"/>
  <c r="B83" i="6"/>
  <c r="G82" i="6"/>
  <c r="C44" i="6"/>
  <c r="E44" i="6"/>
  <c r="G44" i="6"/>
  <c r="I44" i="6"/>
  <c r="B45" i="6"/>
  <c r="D45" i="6"/>
  <c r="F45" i="6"/>
  <c r="H45" i="6"/>
  <c r="J45" i="6"/>
  <c r="C46" i="6"/>
  <c r="E46" i="6"/>
  <c r="G46" i="6"/>
  <c r="I46" i="6"/>
  <c r="B47" i="6"/>
  <c r="D47" i="6"/>
  <c r="F47" i="6"/>
  <c r="H47" i="6"/>
  <c r="J47" i="6"/>
  <c r="C48" i="6"/>
  <c r="E48" i="6"/>
  <c r="G48" i="6"/>
  <c r="I48" i="6"/>
  <c r="B49" i="6"/>
  <c r="D49" i="6"/>
  <c r="F49" i="6"/>
  <c r="H49" i="6"/>
  <c r="J49" i="6"/>
  <c r="C50" i="6"/>
  <c r="E50" i="6"/>
  <c r="G50" i="6"/>
  <c r="I50" i="6"/>
  <c r="C43" i="6"/>
  <c r="E43" i="6"/>
  <c r="G43" i="6"/>
  <c r="I43" i="6"/>
  <c r="B43" i="6"/>
  <c r="B44" i="6"/>
  <c r="D44" i="6"/>
  <c r="F44" i="6"/>
  <c r="H44" i="6"/>
  <c r="J44" i="6"/>
  <c r="C45" i="6"/>
  <c r="E45" i="6"/>
  <c r="G45" i="6"/>
  <c r="I45" i="6"/>
  <c r="B46" i="6"/>
  <c r="D46" i="6"/>
  <c r="F46" i="6"/>
  <c r="H46" i="6"/>
  <c r="J46" i="6"/>
  <c r="C47" i="6"/>
  <c r="E47" i="6"/>
  <c r="G47" i="6"/>
  <c r="I47" i="6"/>
  <c r="B48" i="6"/>
  <c r="D48" i="6"/>
  <c r="F48" i="6"/>
  <c r="H48" i="6"/>
  <c r="J48" i="6"/>
  <c r="C49" i="6"/>
  <c r="E49" i="6"/>
  <c r="G49" i="6"/>
  <c r="I49" i="6"/>
  <c r="B50" i="6"/>
  <c r="D50" i="6"/>
  <c r="F50" i="6"/>
  <c r="H50" i="6"/>
  <c r="J50" i="6"/>
  <c r="D43" i="6"/>
  <c r="F43" i="6"/>
  <c r="J43" i="6"/>
  <c r="H43" i="6"/>
  <c r="B39" i="6"/>
  <c r="J51" i="6" l="1"/>
  <c r="J88" i="6"/>
  <c r="C105" i="6"/>
  <c r="C103" i="6"/>
  <c r="C106" i="6"/>
  <c r="C104" i="6"/>
  <c r="D105" i="6"/>
  <c r="E31" i="11" s="1"/>
  <c r="D103" i="6"/>
  <c r="E23" i="11" s="1"/>
  <c r="D106" i="6"/>
  <c r="E34" i="11" s="1"/>
  <c r="D104" i="6"/>
  <c r="E26" i="11" s="1"/>
  <c r="B88" i="6"/>
  <c r="G88" i="6"/>
  <c r="I88" i="6"/>
  <c r="H88" i="6"/>
  <c r="C88" i="6"/>
  <c r="F88" i="6"/>
  <c r="E88" i="6"/>
  <c r="D88" i="6"/>
  <c r="A18" i="6" l="1"/>
  <c r="A19" i="6"/>
  <c r="A20" i="6"/>
  <c r="A22" i="6"/>
  <c r="A23" i="6"/>
  <c r="A24" i="6"/>
  <c r="A17" i="6"/>
  <c r="A5" i="6"/>
  <c r="A6" i="6"/>
  <c r="A7" i="6"/>
  <c r="A8" i="6"/>
  <c r="A9" i="6"/>
  <c r="A10" i="6"/>
  <c r="A11" i="6"/>
  <c r="A4" i="6"/>
  <c r="A31" i="6" l="1"/>
  <c r="A44" i="6"/>
  <c r="A34" i="6"/>
  <c r="A47" i="6"/>
  <c r="A33" i="6"/>
  <c r="A46" i="6"/>
  <c r="A35" i="6"/>
  <c r="A48" i="6"/>
  <c r="A30" i="6"/>
  <c r="A43" i="6"/>
  <c r="A37" i="6"/>
  <c r="A50" i="6"/>
  <c r="A36" i="6"/>
  <c r="A49" i="6"/>
  <c r="A32" i="6"/>
  <c r="A45" i="6"/>
  <c r="A21" i="6"/>
  <c r="B12" i="6"/>
  <c r="C12" i="6"/>
  <c r="E12" i="6"/>
  <c r="F12" i="6"/>
  <c r="G12" i="6"/>
  <c r="I12" i="6"/>
  <c r="H12" i="6"/>
  <c r="D12" i="6"/>
  <c r="B17" i="6" l="1"/>
  <c r="G17" i="6"/>
  <c r="C17" i="6"/>
  <c r="G24" i="6"/>
  <c r="C24" i="6"/>
  <c r="H23" i="6"/>
  <c r="D23" i="6"/>
  <c r="I22" i="6"/>
  <c r="E22" i="6"/>
  <c r="J21" i="6"/>
  <c r="F21" i="6"/>
  <c r="B21" i="6"/>
  <c r="G20" i="6"/>
  <c r="C20" i="6"/>
  <c r="H19" i="6"/>
  <c r="D19" i="6"/>
  <c r="I18" i="6"/>
  <c r="E18" i="6"/>
  <c r="J17" i="6"/>
  <c r="F17" i="6"/>
  <c r="J24" i="6"/>
  <c r="F24" i="6"/>
  <c r="B24" i="6"/>
  <c r="G23" i="6"/>
  <c r="C23" i="6"/>
  <c r="H22" i="6"/>
  <c r="D22" i="6"/>
  <c r="I21" i="6"/>
  <c r="E21" i="6"/>
  <c r="J20" i="6"/>
  <c r="F20" i="6"/>
  <c r="B20" i="6"/>
  <c r="G19" i="6"/>
  <c r="C19" i="6"/>
  <c r="H18" i="6"/>
  <c r="D18" i="6"/>
  <c r="B18" i="6"/>
  <c r="I17" i="6"/>
  <c r="E17" i="6"/>
  <c r="I24" i="6"/>
  <c r="E24" i="6"/>
  <c r="J23" i="6"/>
  <c r="F23" i="6"/>
  <c r="B23" i="6"/>
  <c r="G22" i="6"/>
  <c r="C22" i="6"/>
  <c r="H21" i="6"/>
  <c r="D21" i="6"/>
  <c r="I20" i="6"/>
  <c r="E20" i="6"/>
  <c r="J19" i="6"/>
  <c r="F19" i="6"/>
  <c r="B19" i="6"/>
  <c r="G18" i="6"/>
  <c r="C18" i="6"/>
  <c r="H17" i="6"/>
  <c r="D17" i="6"/>
  <c r="H24" i="6"/>
  <c r="D24" i="6"/>
  <c r="I23" i="6"/>
  <c r="E23" i="6"/>
  <c r="J22" i="6"/>
  <c r="F22" i="6"/>
  <c r="B22" i="6"/>
  <c r="G21" i="6"/>
  <c r="C21" i="6"/>
  <c r="H20" i="6"/>
  <c r="D20" i="6"/>
  <c r="I19" i="6"/>
  <c r="E19" i="6"/>
  <c r="J18" i="6"/>
  <c r="F18" i="6"/>
  <c r="H51" i="6"/>
  <c r="F51" i="6"/>
  <c r="B13" i="6"/>
  <c r="B103" i="6" s="1"/>
  <c r="B25" i="6" l="1"/>
  <c r="J25" i="6"/>
  <c r="B105" i="6"/>
  <c r="B104" i="6"/>
  <c r="B106" i="6"/>
  <c r="C51" i="6"/>
  <c r="G51" i="6"/>
  <c r="B51" i="6"/>
  <c r="D51" i="6"/>
  <c r="E51" i="6"/>
  <c r="I51" i="6"/>
  <c r="C25" i="6"/>
  <c r="E25" i="6"/>
  <c r="D25" i="6"/>
  <c r="G25" i="6"/>
  <c r="F25" i="6"/>
  <c r="H25" i="6"/>
  <c r="I25" i="6"/>
  <c r="B41" i="6" l="1"/>
  <c r="B79" i="6"/>
  <c r="E39" i="11" s="1"/>
  <c r="B13" i="11" s="1"/>
  <c r="B15" i="6"/>
</calcChain>
</file>

<file path=xl/sharedStrings.xml><?xml version="1.0" encoding="utf-8"?>
<sst xmlns="http://schemas.openxmlformats.org/spreadsheetml/2006/main" count="184" uniqueCount="106">
  <si>
    <t>tabacco</t>
  </si>
  <si>
    <t>cereali</t>
  </si>
  <si>
    <t>vitivinicola</t>
  </si>
  <si>
    <t>olio</t>
  </si>
  <si>
    <t xml:space="preserve">ortofrutta </t>
  </si>
  <si>
    <t>latte</t>
  </si>
  <si>
    <t>carne</t>
  </si>
  <si>
    <t>avicola</t>
  </si>
  <si>
    <t>età</t>
  </si>
  <si>
    <t>totale investimenti filiera</t>
  </si>
  <si>
    <t>totale investimenti                            (al netto delle spese tecniche)</t>
  </si>
  <si>
    <t>PROGRAMMA DEGLI INVESTIMENTI</t>
  </si>
  <si>
    <t>&gt;10% e fino al 20% punti 2</t>
  </si>
  <si>
    <t>&gt; 20% punti 4</t>
  </si>
  <si>
    <t>&gt;10% e fino al 20% punti 4</t>
  </si>
  <si>
    <t>&gt; 20 % punti 6</t>
  </si>
  <si>
    <t>3. Targeting settoriale: fino ad un massimo di 15 punti</t>
  </si>
  <si>
    <t>4. Targeting aziendale: fino ad un massimo di 10 punti</t>
  </si>
  <si>
    <t>7.Criteri di selezione relativi ai soli investimenti in energie rinnovabili: fino ad un massimo di 5 punti</t>
  </si>
  <si>
    <t>6.1.1</t>
  </si>
  <si>
    <t>Livello di priorità</t>
  </si>
  <si>
    <t>Frazione di 15 punti</t>
  </si>
  <si>
    <t>Bassa (x)</t>
  </si>
  <si>
    <t>Media (xx)</t>
  </si>
  <si>
    <t>Alta (xxx)</t>
  </si>
  <si>
    <t xml:space="preserve">Tipologia  investimenti </t>
  </si>
  <si>
    <t>SETTORI PRODUTTIVI</t>
  </si>
  <si>
    <t>Tabacco</t>
  </si>
  <si>
    <t>Cereali  e altri</t>
  </si>
  <si>
    <t>Viti -vinicola</t>
  </si>
  <si>
    <t>Olio d’oliva</t>
  </si>
  <si>
    <t>Orto- frutta</t>
  </si>
  <si>
    <t>Lattiero casearia</t>
  </si>
  <si>
    <t>Carne:</t>
  </si>
  <si>
    <t>Avicola e uova</t>
  </si>
  <si>
    <t>costruzione di beni immobili</t>
  </si>
  <si>
    <t>acquisto e ristrutturazionee ampliamento di beni immobili esistenti</t>
  </si>
  <si>
    <t xml:space="preserve">acquisto di dotazioni aziendali   </t>
  </si>
  <si>
    <t xml:space="preserve">acquisto di nuovi impianti tecnologici fissi </t>
  </si>
  <si>
    <t>acquisto di  beni immateriali (programmi informatici, brevetti, licenze, diritti d’autore e marchi commerciali, e-commerce).</t>
  </si>
  <si>
    <t>Investimenti strutturali aziendali per il miglioramento dell’efficienza energetica e/o la sostituzione di combustibili fossili mediante la produzione dell’energia a partire da fonti rinnovabili</t>
  </si>
  <si>
    <t>Tipologia  investimenti</t>
  </si>
  <si>
    <t>Nuove costruzione di fabbricati per la prima lavorazione, trasformazione e commercializzazione dei prodotti agricoli allegato I</t>
  </si>
  <si>
    <t>acquisizione e/o ristrutturazione, straordinaria manutenzione e ampliamento di beni immobili esistenti per la lavorazione, trasformazione e commercializzazione</t>
  </si>
  <si>
    <t>acquisto di nuovi impianti tecnologici, macchinari e attrezzature</t>
  </si>
  <si>
    <t>- acquisto di programmi informatici  brevetti, licenze, diritti d’autore e marchi commerciali, e-commerce.</t>
  </si>
  <si>
    <t>INTERVENTO 4.2</t>
  </si>
  <si>
    <t>PUNTEGGIO TOTALE PROGETTO</t>
  </si>
  <si>
    <t>1 .Qualità progetto: fino ad un massimo di 8 punti</t>
  </si>
  <si>
    <t>5.Partecipazione a PIA e PEI: fino ad un massimo di 8 punti</t>
  </si>
  <si>
    <t>PUNTEGGIO PER FILIERA</t>
  </si>
  <si>
    <t xml:space="preserve">miglioramenti fondiari </t>
  </si>
  <si>
    <t>investimenti strutturali aziendali per il miglioramento dell’efficienza energetica e/o la sostituzione di combustibili fossili mediante la produzione dell’energia a partire da fonti rinnovabili</t>
  </si>
  <si>
    <t>investimenti per l’irrigazione</t>
  </si>
  <si>
    <t>4.2.1</t>
  </si>
  <si>
    <t>investimenti che migliorano le prestazioni aziendali (€)</t>
  </si>
  <si>
    <t>investimenti che migliorano la sostenibilità globale (€)</t>
  </si>
  <si>
    <t>4.1.1</t>
  </si>
  <si>
    <t>PUNTEGGIO TOTALE 611</t>
  </si>
  <si>
    <t>PUNTEGGIO TOTALE 411</t>
  </si>
  <si>
    <t>PUNTEGGIO TOTALE 421</t>
  </si>
  <si>
    <t>investimenti innovativi (€)</t>
  </si>
  <si>
    <t>SETTORI PRODUTTIVI 4.2.1</t>
  </si>
  <si>
    <t>ambiente e clima (€)</t>
  </si>
  <si>
    <t>progetti integrati aziendali (PIA): adesione ad uno specifico bando PIA</t>
  </si>
  <si>
    <t>collegamento con reti intelligenti (smartgrid)</t>
  </si>
  <si>
    <t>impegno a non utilizzare residui di colture arboree o da manutenzione boschi</t>
  </si>
  <si>
    <t>localizzazione aziendale</t>
  </si>
  <si>
    <t>PARAMETRO/PUNTEGGIO</t>
  </si>
  <si>
    <t>CRITERI DI SELEZIONE</t>
  </si>
  <si>
    <t xml:space="preserve">ulu </t>
  </si>
  <si>
    <t>CALCOLO PUNTEGGIO DEL PROGETTO - COMPILARE SOLO LE CELLE IN VERDE (SE PERTINENTI)</t>
  </si>
  <si>
    <t>partenariati Europei per l’Innovazione (PEI)</t>
  </si>
  <si>
    <r>
      <t>innovazione</t>
    </r>
    <r>
      <rPr>
        <sz val="11"/>
        <rFont val="Tahoma"/>
        <family val="2"/>
      </rPr>
      <t>: Viene attribuito un punteggio in proporzione all’incidenza percentuale della spesa per l’investimento innovativo, al netto delle spese tecniche, rispetto alla complessiva spesa del progetto</t>
    </r>
  </si>
  <si>
    <t>adozione procedura Life Cycle Assessment (LCA)</t>
  </si>
  <si>
    <t>si precisa che il punteggio relativo a smartgrid non è attribuibile in quanto non esistono tali reti in Umbria</t>
  </si>
  <si>
    <t>np (non pertinente)</t>
  </si>
  <si>
    <r>
      <t>ambiente e clima</t>
    </r>
    <r>
      <rPr>
        <sz val="11"/>
        <rFont val="Tahoma"/>
        <family val="2"/>
      </rPr>
      <t>: Viene attribuito un punteggio in proporzione all’incidenza percentuale della spesa per gli investimenti, al netto delle spese tecniche, coerenti con gli obiettivi trasversali ambiente e clima, rispetto alla complessiva spesa del progetto.</t>
    </r>
  </si>
  <si>
    <t>trasformazione,commercializzazione e/o sviluppo di nuovi prodotti in prevalenza (valore) del settore zootecnico</t>
  </si>
  <si>
    <r>
      <t xml:space="preserve">rispetto al processo produttivo: </t>
    </r>
    <r>
      <rPr>
        <sz val="11"/>
        <rFont val="Tahoma"/>
        <family val="2"/>
      </rPr>
      <t>acquisizione della prevalenza delle materie prime  agricole da trasformare prodotte nel raggio di 70 Km (da comprovare a cura del richiedente al momento della presentazione della domanda di sostegno)</t>
    </r>
  </si>
  <si>
    <t>punti 4</t>
  </si>
  <si>
    <t xml:space="preserve">dimensione economica dell’azienda: appartenenza dell’impresa alla categoria delle PMI (micro imprese, piccole imprese e medie imprese) come definite dalla raccomandazione n. 2003/361/CE, alle quali verrà attribuito specifico punteggio di priorità </t>
  </si>
  <si>
    <t xml:space="preserve">appartenenza dell’impresa alla categoria delle imprese intermedie (impresa con meno di 750 dipendenti e/o un fatturato annuo non superiore a 200 milioni euro - comunicazione 2006/C 319/01) </t>
  </si>
  <si>
    <r>
      <rPr>
        <b/>
        <sz val="11"/>
        <rFont val="Tahoma"/>
        <family val="2"/>
      </rPr>
      <t>settore  produttivo interessato:</t>
    </r>
    <r>
      <rPr>
        <sz val="11"/>
        <rFont val="Tahoma"/>
        <family val="2"/>
      </rPr>
      <t xml:space="preserve"> Il punteggio è attribuito in coerenza con le priorità (alta, media e bassa) individuate per i principali settori produttivi agricoli presenti in Umbria (tabacco, cereali, vitivinicolo, olivicolo, ortofrutta, lattiero caseario, carne bovina ovina e suina, avicolo) di cui al capitolo 4.1, lett. c) del PSR per l’Umbria 2014/2020</t>
    </r>
  </si>
  <si>
    <t>per la determinazione del settore vedi allegato al bando</t>
  </si>
  <si>
    <t>2. Coerenza con obiettivi trasversali: fino ad un massimo di 16 punti</t>
  </si>
  <si>
    <t>non attribuibile in quanto non esistono tali reti in Umbria</t>
  </si>
  <si>
    <t>NOTE</t>
  </si>
  <si>
    <t>Si precisa che il punteggio relativo a progetti integrati non è attribuibile in quanto non sono stati
emanati bandi PIA</t>
  </si>
  <si>
    <t>investimenti realizzati in prevalenza in zone soggette a vincoli naturali (ex zone montane e svantaggiate) e/o ZVN</t>
  </si>
  <si>
    <t>investimenti realizzati in prevalenza in zone parco</t>
  </si>
  <si>
    <t>nuove costruzione di fabbricati per la prima lavorazione, trasformazione e commercializzazione dei prodotti agricoli allegato I</t>
  </si>
  <si>
    <t>acquisto di programmi informatici  brevetti, licenze, diritti d’autore e marchi commerciali, e-commerce</t>
  </si>
  <si>
    <t>viene attribuito un punteggio in proporzione all’incidenza percentuale della spesa per l’investimento, rispetto alla complessiva spesa del progetto, al netto delle spese tecniche, che riguarda uno o più degli obiettivi specifici che influenzano il “miglioramento della sostenibilità globale” di cui alla tabella art. 8</t>
  </si>
  <si>
    <t>viene attribuito un punteggio in proporzione all’incidenza percentuale della spesa per l’investimento rispetto alla complessiva spesa del progetto, al netto delle spese tecniche, che riguarda uno o più degli obiettivi specifici che influenzano il “miglioramento delle prestazioni aziendali” di cui alla tabella art. 8</t>
  </si>
  <si>
    <t>altro</t>
  </si>
  <si>
    <t>Altro</t>
  </si>
  <si>
    <t xml:space="preserve">8. Altri criteri: fino ad un massimo di 12 punti </t>
  </si>
  <si>
    <t>INSERIRE IL PUNTEGGIO</t>
  </si>
  <si>
    <t>CALCOLO AUTOMATICO DALLA TABELLA TIPOLOGIA/FILIERA</t>
  </si>
  <si>
    <t xml:space="preserve">INSERIRE L'IMPORTO DEGLI INVESTIMENTI           qualora un determinato investimento fosse rivolto a conseguire più di un obiettivo specifico, la relativa spesa deve essere ripartita in quote uguali per ciascun obiettivo                                                </t>
  </si>
  <si>
    <t xml:space="preserve">INSERIRE L'IMPORTO DEGLI INVESTIMENTI        per ciascun investimento, la somma dei  valori attribuiti ad “innovazione” e ad “ambiente e clima”  non può superare il valore complessivo del singolo investimento                   </t>
  </si>
  <si>
    <t xml:space="preserve">non attribuibile </t>
  </si>
  <si>
    <t>DATI DA INSERIRE IN VERDE PUNTEGGI PARZIALI</t>
  </si>
  <si>
    <t xml:space="preserve">punteggio non attribuibile  in quanto non sono stati emanati bandi PIA </t>
  </si>
  <si>
    <t>INSERIRE GLI INVESTIMENTI AL NETTO DELLE SPESE TECNICHE NEI CAMPI PERTINENTI (TIPOLOGIA/FILIERA)   N.B. attribuire a tutti gli investimenti la filiera corrispondente  all'OTE dichiarata nell'Allegato A4 punto  B.5.3 _Targeting settoriale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</si>
</sst>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[$€-410]\ * #,##0.00_-;\-[$€-410]\ * #,##0.00_-;_-[$€-410]\ * &quot;-&quot;??_-;_-@_-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color theme="10"/>
      <name val="Arial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name val="Arial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8" xfId="0" applyFont="1" applyBorder="1"/>
    <xf numFmtId="164" fontId="3" fillId="0" borderId="8" xfId="2" applyFont="1" applyBorder="1"/>
    <xf numFmtId="164" fontId="4" fillId="0" borderId="8" xfId="2" applyFont="1" applyBorder="1"/>
    <xf numFmtId="2" fontId="3" fillId="0" borderId="0" xfId="0" applyNumberFormat="1" applyFont="1"/>
    <xf numFmtId="0" fontId="4" fillId="0" borderId="8" xfId="0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4" fillId="0" borderId="8" xfId="0" applyFont="1" applyBorder="1" applyAlignment="1">
      <alignment horizontal="right" wrapText="1"/>
    </xf>
    <xf numFmtId="2" fontId="3" fillId="5" borderId="8" xfId="0" applyNumberFormat="1" applyFont="1" applyFill="1" applyBorder="1" applyAlignment="1">
      <alignment horizontal="right" vertical="center"/>
    </xf>
    <xf numFmtId="2" fontId="4" fillId="5" borderId="8" xfId="0" applyNumberFormat="1" applyFont="1" applyFill="1" applyBorder="1" applyAlignment="1">
      <alignment horizontal="right" vertical="center"/>
    </xf>
    <xf numFmtId="2" fontId="3" fillId="0" borderId="8" xfId="0" applyNumberFormat="1" applyFont="1" applyBorder="1" applyAlignment="1">
      <alignment horizontal="center" vertical="center"/>
    </xf>
    <xf numFmtId="165" fontId="3" fillId="0" borderId="8" xfId="1" applyNumberFormat="1" applyFont="1" applyBorder="1" applyAlignment="1">
      <alignment vertical="center"/>
    </xf>
    <xf numFmtId="2" fontId="4" fillId="0" borderId="8" xfId="0" applyNumberFormat="1" applyFont="1" applyBorder="1"/>
    <xf numFmtId="0" fontId="4" fillId="0" borderId="8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/>
    <xf numFmtId="164" fontId="3" fillId="0" borderId="8" xfId="2" applyFont="1" applyBorder="1" applyAlignment="1">
      <alignment horizontal="right" vertical="center"/>
    </xf>
    <xf numFmtId="165" fontId="3" fillId="0" borderId="0" xfId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quotePrefix="1" applyNumberFormat="1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3" fillId="0" borderId="8" xfId="2" applyFont="1" applyBorder="1" applyAlignment="1">
      <alignment vertical="center"/>
    </xf>
    <xf numFmtId="0" fontId="3" fillId="0" borderId="9" xfId="0" applyFont="1" applyBorder="1" applyAlignment="1">
      <alignment wrapText="1"/>
    </xf>
    <xf numFmtId="2" fontId="4" fillId="0" borderId="9" xfId="0" applyNumberFormat="1" applyFont="1" applyBorder="1"/>
    <xf numFmtId="0" fontId="7" fillId="0" borderId="0" xfId="0" applyFont="1" applyProtection="1"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right"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7" fillId="9" borderId="8" xfId="0" applyFont="1" applyFill="1" applyBorder="1" applyAlignment="1" applyProtection="1">
      <alignment horizontal="justify" vertical="center" wrapText="1"/>
      <protection locked="0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3" fillId="0" borderId="8" xfId="0" applyFont="1" applyBorder="1" applyAlignment="1" applyProtection="1">
      <protection locked="0"/>
    </xf>
    <xf numFmtId="0" fontId="3" fillId="0" borderId="8" xfId="0" applyFont="1" applyBorder="1" applyProtection="1">
      <protection locked="0"/>
    </xf>
    <xf numFmtId="0" fontId="3" fillId="9" borderId="8" xfId="0" applyFont="1" applyFill="1" applyBorder="1" applyProtection="1">
      <protection locked="0"/>
    </xf>
    <xf numFmtId="0" fontId="7" fillId="0" borderId="8" xfId="0" applyFont="1" applyBorder="1" applyAlignment="1" applyProtection="1">
      <alignment horizontal="justify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justify" vertical="center" wrapText="1"/>
      <protection locked="0"/>
    </xf>
    <xf numFmtId="0" fontId="0" fillId="0" borderId="0" xfId="0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66" fontId="7" fillId="7" borderId="8" xfId="2" applyNumberFormat="1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6" fillId="0" borderId="8" xfId="0" applyFon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166" fontId="3" fillId="9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0" xfId="3" applyAlignment="1" applyProtection="1">
      <protection locked="0"/>
    </xf>
    <xf numFmtId="0" fontId="2" fillId="0" borderId="0" xfId="0" applyFont="1" applyAlignment="1" applyProtection="1">
      <alignment horizontal="left" indent="3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164" fontId="6" fillId="0" borderId="8" xfId="2" applyFont="1" applyBorder="1" applyProtection="1"/>
    <xf numFmtId="0" fontId="3" fillId="9" borderId="8" xfId="0" applyFont="1" applyFill="1" applyBorder="1" applyProtection="1"/>
    <xf numFmtId="0" fontId="14" fillId="0" borderId="0" xfId="0" applyFont="1" applyBorder="1" applyAlignment="1" applyProtection="1">
      <alignment vertical="center" wrapText="1"/>
      <protection locked="0"/>
    </xf>
    <xf numFmtId="0" fontId="7" fillId="0" borderId="8" xfId="0" applyFont="1" applyBorder="1" applyProtection="1">
      <protection locked="0"/>
    </xf>
    <xf numFmtId="0" fontId="3" fillId="9" borderId="8" xfId="0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9" borderId="8" xfId="0" applyFont="1" applyFill="1" applyBorder="1" applyAlignment="1" applyProtection="1">
      <protection locked="0"/>
    </xf>
    <xf numFmtId="164" fontId="4" fillId="0" borderId="8" xfId="2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6" borderId="8" xfId="0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9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3" fillId="9" borderId="8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justify" vertical="center" wrapText="1"/>
      <protection locked="0"/>
    </xf>
    <xf numFmtId="0" fontId="3" fillId="9" borderId="11" xfId="0" applyFont="1" applyFill="1" applyBorder="1" applyAlignment="1" applyProtection="1">
      <alignment horizontal="justify" vertic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7" borderId="8" xfId="0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justify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/>
    </xf>
    <xf numFmtId="0" fontId="6" fillId="8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0" fillId="0" borderId="8" xfId="0" applyBorder="1" applyAlignment="1" applyProtection="1">
      <alignment horizontal="justify" vertical="center" wrapText="1"/>
      <protection locked="0"/>
    </xf>
    <xf numFmtId="0" fontId="6" fillId="6" borderId="8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/>
    </xf>
    <xf numFmtId="164" fontId="7" fillId="7" borderId="8" xfId="2" applyFont="1" applyFill="1" applyBorder="1" applyAlignment="1" applyProtection="1">
      <alignment horizontal="center" vertical="center"/>
      <protection locked="0"/>
    </xf>
    <xf numFmtId="166" fontId="3" fillId="7" borderId="8" xfId="0" applyNumberFormat="1" applyFont="1" applyFill="1" applyBorder="1" applyAlignment="1" applyProtection="1">
      <alignment horizontal="right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justify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3" fillId="9" borderId="8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justify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6" fontId="3" fillId="7" borderId="8" xfId="0" applyNumberFormat="1" applyFont="1" applyFill="1" applyBorder="1" applyAlignment="1" applyProtection="1">
      <alignment horizontal="center" vertical="center"/>
      <protection locked="0"/>
    </xf>
    <xf numFmtId="164" fontId="6" fillId="0" borderId="8" xfId="2" applyFont="1" applyBorder="1" applyAlignment="1" applyProtection="1">
      <alignment horizontal="center" vertical="center"/>
    </xf>
  </cellXfs>
  <cellStyles count="4">
    <cellStyle name="Collegamento ipertestuale" xfId="3" builtinId="8"/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workbookViewId="0">
      <selection sqref="A1:J1"/>
    </sheetView>
  </sheetViews>
  <sheetFormatPr defaultRowHeight="12.75" x14ac:dyDescent="0.2"/>
  <cols>
    <col min="1" max="1" width="28.42578125" style="8" customWidth="1"/>
    <col min="2" max="4" width="12.42578125" style="1" customWidth="1"/>
    <col min="5" max="5" width="17.140625" style="1" customWidth="1"/>
    <col min="6" max="6" width="15.140625" style="1" customWidth="1"/>
    <col min="7" max="7" width="14.140625" style="1" customWidth="1"/>
    <col min="8" max="9" width="12.42578125" style="1" customWidth="1"/>
    <col min="10" max="10" width="13.28515625" style="1" bestFit="1" customWidth="1"/>
    <col min="11" max="16384" width="9.140625" style="1"/>
  </cols>
  <sheetData>
    <row r="1" spans="1:20" x14ac:dyDescent="0.2">
      <c r="A1" s="88" t="s">
        <v>19</v>
      </c>
      <c r="B1" s="88"/>
      <c r="C1" s="88"/>
      <c r="D1" s="88"/>
      <c r="E1" s="88"/>
      <c r="F1" s="88"/>
      <c r="G1" s="88"/>
      <c r="H1" s="88"/>
      <c r="I1" s="88"/>
      <c r="J1" s="88"/>
    </row>
    <row r="2" spans="1:20" x14ac:dyDescent="0.2">
      <c r="A2" s="87" t="s">
        <v>11</v>
      </c>
      <c r="B2" s="87"/>
      <c r="C2" s="87"/>
      <c r="D2" s="87"/>
      <c r="E2" s="87"/>
      <c r="F2" s="87"/>
      <c r="G2" s="87"/>
      <c r="H2" s="87"/>
      <c r="I2" s="87"/>
      <c r="J2" s="87"/>
    </row>
    <row r="3" spans="1:20" s="9" customFormat="1" x14ac:dyDescent="0.2">
      <c r="A3" s="10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27" t="s">
        <v>95</v>
      </c>
    </row>
    <row r="4" spans="1:20" x14ac:dyDescent="0.2">
      <c r="A4" s="12" t="str">
        <f>+A56</f>
        <v>costruzione di beni immobili</v>
      </c>
      <c r="B4" s="4" t="e">
        <f>+#REF!</f>
        <v>#REF!</v>
      </c>
      <c r="C4" s="4" t="e">
        <f>+#REF!</f>
        <v>#REF!</v>
      </c>
      <c r="D4" s="4" t="e">
        <f>+#REF!</f>
        <v>#REF!</v>
      </c>
      <c r="E4" s="4" t="e">
        <f>+#REF!</f>
        <v>#REF!</v>
      </c>
      <c r="F4" s="4" t="e">
        <f>+#REF!</f>
        <v>#REF!</v>
      </c>
      <c r="G4" s="4" t="e">
        <f>+#REF!</f>
        <v>#REF!</v>
      </c>
      <c r="H4" s="4" t="e">
        <f>+#REF!</f>
        <v>#REF!</v>
      </c>
      <c r="I4" s="4" t="e">
        <f>+#REF!</f>
        <v>#REF!</v>
      </c>
      <c r="J4" s="4" t="e">
        <f>+#REF!</f>
        <v>#REF!</v>
      </c>
    </row>
    <row r="5" spans="1:20" ht="38.25" x14ac:dyDescent="0.2">
      <c r="A5" s="12" t="str">
        <f t="shared" ref="A5:A11" si="0">+A57</f>
        <v>acquisto e ristrutturazionee ampliamento di beni immobili esistenti</v>
      </c>
      <c r="B5" s="4" t="e">
        <f>+#REF!</f>
        <v>#REF!</v>
      </c>
      <c r="C5" s="4" t="e">
        <f>+#REF!</f>
        <v>#REF!</v>
      </c>
      <c r="D5" s="4" t="e">
        <f>+#REF!</f>
        <v>#REF!</v>
      </c>
      <c r="E5" s="4" t="e">
        <f>+#REF!</f>
        <v>#REF!</v>
      </c>
      <c r="F5" s="4" t="e">
        <f>+#REF!</f>
        <v>#REF!</v>
      </c>
      <c r="G5" s="4" t="e">
        <f>+#REF!</f>
        <v>#REF!</v>
      </c>
      <c r="H5" s="4" t="e">
        <f>+#REF!</f>
        <v>#REF!</v>
      </c>
      <c r="I5" s="4" t="e">
        <f>+#REF!</f>
        <v>#REF!</v>
      </c>
      <c r="J5" s="4" t="e">
        <f>+#REF!</f>
        <v>#REF!</v>
      </c>
    </row>
    <row r="6" spans="1:20" x14ac:dyDescent="0.2">
      <c r="A6" s="12" t="str">
        <f t="shared" si="0"/>
        <v xml:space="preserve">acquisto di dotazioni aziendali   </v>
      </c>
      <c r="B6" s="4" t="e">
        <f>+#REF!</f>
        <v>#REF!</v>
      </c>
      <c r="C6" s="4" t="e">
        <f>+#REF!</f>
        <v>#REF!</v>
      </c>
      <c r="D6" s="4" t="e">
        <f>+#REF!</f>
        <v>#REF!</v>
      </c>
      <c r="E6" s="4" t="e">
        <f>+#REF!</f>
        <v>#REF!</v>
      </c>
      <c r="F6" s="4" t="e">
        <f>+#REF!</f>
        <v>#REF!</v>
      </c>
      <c r="G6" s="4" t="e">
        <f>+#REF!</f>
        <v>#REF!</v>
      </c>
      <c r="H6" s="4" t="e">
        <f>+#REF!</f>
        <v>#REF!</v>
      </c>
      <c r="I6" s="4" t="e">
        <f>+#REF!</f>
        <v>#REF!</v>
      </c>
      <c r="J6" s="4" t="e">
        <f>+#REF!</f>
        <v>#REF!</v>
      </c>
    </row>
    <row r="7" spans="1:20" ht="25.5" x14ac:dyDescent="0.2">
      <c r="A7" s="12" t="str">
        <f t="shared" si="0"/>
        <v xml:space="preserve">acquisto di nuovi impianti tecnologici fissi </v>
      </c>
      <c r="B7" s="4" t="e">
        <f>+#REF!</f>
        <v>#REF!</v>
      </c>
      <c r="C7" s="4" t="e">
        <f>+#REF!</f>
        <v>#REF!</v>
      </c>
      <c r="D7" s="4" t="e">
        <f>+#REF!</f>
        <v>#REF!</v>
      </c>
      <c r="E7" s="4" t="e">
        <f>+#REF!</f>
        <v>#REF!</v>
      </c>
      <c r="F7" s="4" t="e">
        <f>+#REF!</f>
        <v>#REF!</v>
      </c>
      <c r="G7" s="4" t="e">
        <f>+#REF!</f>
        <v>#REF!</v>
      </c>
      <c r="H7" s="4" t="e">
        <f>+#REF!</f>
        <v>#REF!</v>
      </c>
      <c r="I7" s="4" t="e">
        <f>+#REF!</f>
        <v>#REF!</v>
      </c>
      <c r="J7" s="4" t="e">
        <f>+#REF!</f>
        <v>#REF!</v>
      </c>
    </row>
    <row r="8" spans="1:20" x14ac:dyDescent="0.2">
      <c r="A8" s="12" t="str">
        <f t="shared" si="0"/>
        <v xml:space="preserve">miglioramenti fondiari </v>
      </c>
      <c r="B8" s="4" t="e">
        <f>+#REF!</f>
        <v>#REF!</v>
      </c>
      <c r="C8" s="4" t="e">
        <f>+#REF!</f>
        <v>#REF!</v>
      </c>
      <c r="D8" s="4" t="e">
        <f>+#REF!</f>
        <v>#REF!</v>
      </c>
      <c r="E8" s="4" t="e">
        <f>+#REF!</f>
        <v>#REF!</v>
      </c>
      <c r="F8" s="4" t="e">
        <f>+#REF!</f>
        <v>#REF!</v>
      </c>
      <c r="G8" s="4" t="e">
        <f>+#REF!</f>
        <v>#REF!</v>
      </c>
      <c r="H8" s="4" t="e">
        <f>+#REF!</f>
        <v>#REF!</v>
      </c>
      <c r="I8" s="4" t="e">
        <f>+#REF!</f>
        <v>#REF!</v>
      </c>
      <c r="J8" s="4" t="e">
        <f>+#REF!</f>
        <v>#REF!</v>
      </c>
      <c r="P8" s="2"/>
      <c r="R8" s="2"/>
      <c r="S8" s="2"/>
      <c r="T8" s="2"/>
    </row>
    <row r="9" spans="1:20" ht="51" x14ac:dyDescent="0.2">
      <c r="A9" s="12" t="str">
        <f t="shared" si="0"/>
        <v>acquisto di  beni immateriali (programmi informatici, brevetti, licenze, diritti d’autore e marchi commerciali, e-commerce).</v>
      </c>
      <c r="B9" s="4" t="e">
        <f>+#REF!</f>
        <v>#REF!</v>
      </c>
      <c r="C9" s="4" t="e">
        <f>+#REF!</f>
        <v>#REF!</v>
      </c>
      <c r="D9" s="4" t="e">
        <f>+#REF!</f>
        <v>#REF!</v>
      </c>
      <c r="E9" s="4" t="e">
        <f>+#REF!</f>
        <v>#REF!</v>
      </c>
      <c r="F9" s="4" t="e">
        <f>+#REF!</f>
        <v>#REF!</v>
      </c>
      <c r="G9" s="4" t="e">
        <f>+#REF!</f>
        <v>#REF!</v>
      </c>
      <c r="H9" s="4" t="e">
        <f>+#REF!</f>
        <v>#REF!</v>
      </c>
      <c r="I9" s="4" t="e">
        <f>+#REF!</f>
        <v>#REF!</v>
      </c>
      <c r="J9" s="4" t="e">
        <f>+#REF!</f>
        <v>#REF!</v>
      </c>
    </row>
    <row r="10" spans="1:20" ht="89.25" x14ac:dyDescent="0.2">
      <c r="A10" s="12" t="str">
        <f t="shared" si="0"/>
        <v>investimenti strutturali aziendali per il miglioramento dell’efficienza energetica e/o la sostituzione di combustibili fossili mediante la produzione dell’energia a partire da fonti rinnovabili</v>
      </c>
      <c r="B10" s="4" t="e">
        <f>+#REF!</f>
        <v>#REF!</v>
      </c>
      <c r="C10" s="4" t="e">
        <f>+#REF!</f>
        <v>#REF!</v>
      </c>
      <c r="D10" s="4" t="e">
        <f>+#REF!</f>
        <v>#REF!</v>
      </c>
      <c r="E10" s="4" t="e">
        <f>+#REF!</f>
        <v>#REF!</v>
      </c>
      <c r="F10" s="4" t="e">
        <f>+#REF!</f>
        <v>#REF!</v>
      </c>
      <c r="G10" s="4" t="e">
        <f>+#REF!</f>
        <v>#REF!</v>
      </c>
      <c r="H10" s="4" t="e">
        <f>+#REF!</f>
        <v>#REF!</v>
      </c>
      <c r="I10" s="4" t="e">
        <f>+#REF!</f>
        <v>#REF!</v>
      </c>
      <c r="J10" s="4" t="e">
        <f>+#REF!</f>
        <v>#REF!</v>
      </c>
    </row>
    <row r="11" spans="1:20" x14ac:dyDescent="0.2">
      <c r="A11" s="12" t="str">
        <f t="shared" si="0"/>
        <v>investimenti per l’irrigazione</v>
      </c>
      <c r="B11" s="4" t="e">
        <f>+#REF!</f>
        <v>#REF!</v>
      </c>
      <c r="C11" s="4" t="e">
        <f>+#REF!</f>
        <v>#REF!</v>
      </c>
      <c r="D11" s="4" t="e">
        <f>+#REF!</f>
        <v>#REF!</v>
      </c>
      <c r="E11" s="4" t="e">
        <f>+#REF!</f>
        <v>#REF!</v>
      </c>
      <c r="F11" s="4" t="e">
        <f>+#REF!</f>
        <v>#REF!</v>
      </c>
      <c r="G11" s="4" t="e">
        <f>+#REF!</f>
        <v>#REF!</v>
      </c>
      <c r="H11" s="4" t="e">
        <f>+#REF!</f>
        <v>#REF!</v>
      </c>
      <c r="I11" s="4" t="e">
        <f>+#REF!</f>
        <v>#REF!</v>
      </c>
      <c r="J11" s="4" t="e">
        <f>+#REF!</f>
        <v>#REF!</v>
      </c>
    </row>
    <row r="12" spans="1:20" x14ac:dyDescent="0.2">
      <c r="A12" s="13" t="s">
        <v>9</v>
      </c>
      <c r="B12" s="5" t="e">
        <f>+SUM(B4:B11)</f>
        <v>#REF!</v>
      </c>
      <c r="C12" s="5" t="e">
        <f t="shared" ref="C12:I12" si="1">+SUM(C4:C11)</f>
        <v>#REF!</v>
      </c>
      <c r="D12" s="5" t="e">
        <f t="shared" si="1"/>
        <v>#REF!</v>
      </c>
      <c r="E12" s="5" t="e">
        <f t="shared" si="1"/>
        <v>#REF!</v>
      </c>
      <c r="F12" s="5" t="e">
        <f t="shared" si="1"/>
        <v>#REF!</v>
      </c>
      <c r="G12" s="5" t="e">
        <f t="shared" si="1"/>
        <v>#REF!</v>
      </c>
      <c r="H12" s="5" t="e">
        <f t="shared" si="1"/>
        <v>#REF!</v>
      </c>
      <c r="I12" s="5" t="e">
        <f t="shared" si="1"/>
        <v>#REF!</v>
      </c>
      <c r="J12" s="5" t="e">
        <f>+SUM(J4:J11)</f>
        <v>#REF!</v>
      </c>
    </row>
    <row r="13" spans="1:20" ht="40.5" customHeight="1" x14ac:dyDescent="0.2">
      <c r="A13" s="7" t="s">
        <v>10</v>
      </c>
      <c r="B13" s="73" t="e">
        <f>+SUM(B12:I12)</f>
        <v>#REF!</v>
      </c>
      <c r="C13" s="73"/>
      <c r="D13" s="73"/>
      <c r="E13" s="73"/>
      <c r="F13" s="73"/>
      <c r="G13" s="73"/>
      <c r="H13" s="73"/>
      <c r="I13" s="73"/>
      <c r="J13" s="73"/>
    </row>
    <row r="14" spans="1:20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spans="1:20" x14ac:dyDescent="0.2">
      <c r="A15" s="7" t="s">
        <v>58</v>
      </c>
      <c r="B15" s="81" t="e">
        <f>+SUM(B25:I25)</f>
        <v>#REF!</v>
      </c>
      <c r="C15" s="81"/>
      <c r="D15" s="81"/>
      <c r="E15" s="81"/>
      <c r="F15" s="81"/>
      <c r="G15" s="81"/>
      <c r="H15" s="81"/>
      <c r="I15" s="81"/>
      <c r="J15" s="81"/>
    </row>
    <row r="16" spans="1:20" x14ac:dyDescent="0.2">
      <c r="A16" s="12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12" t="str">
        <f>+A56</f>
        <v>costruzione di beni immobili</v>
      </c>
      <c r="B17" s="28" t="e">
        <f>+B4/(SUM($B$12:$J$12))*100*B56</f>
        <v>#REF!</v>
      </c>
      <c r="C17" s="28" t="e">
        <f t="shared" ref="C17:J17" si="2">+C4/(SUM($B$12:$J$12))*100*C56</f>
        <v>#REF!</v>
      </c>
      <c r="D17" s="28" t="e">
        <f t="shared" si="2"/>
        <v>#REF!</v>
      </c>
      <c r="E17" s="28" t="e">
        <f t="shared" si="2"/>
        <v>#REF!</v>
      </c>
      <c r="F17" s="28" t="e">
        <f t="shared" si="2"/>
        <v>#REF!</v>
      </c>
      <c r="G17" s="28" t="e">
        <f t="shared" si="2"/>
        <v>#REF!</v>
      </c>
      <c r="H17" s="28" t="e">
        <f t="shared" si="2"/>
        <v>#REF!</v>
      </c>
      <c r="I17" s="28" t="e">
        <f t="shared" si="2"/>
        <v>#REF!</v>
      </c>
      <c r="J17" s="28" t="e">
        <f t="shared" si="2"/>
        <v>#REF!</v>
      </c>
    </row>
    <row r="18" spans="1:10" ht="38.25" x14ac:dyDescent="0.2">
      <c r="A18" s="12" t="str">
        <f>+A57</f>
        <v>acquisto e ristrutturazionee ampliamento di beni immobili esistenti</v>
      </c>
      <c r="B18" s="28" t="e">
        <f t="shared" ref="B18:J18" si="3">+B5/(SUM($B$12:$J$12))*100*B57</f>
        <v>#REF!</v>
      </c>
      <c r="C18" s="28" t="e">
        <f t="shared" si="3"/>
        <v>#REF!</v>
      </c>
      <c r="D18" s="28" t="e">
        <f t="shared" si="3"/>
        <v>#REF!</v>
      </c>
      <c r="E18" s="28" t="e">
        <f t="shared" si="3"/>
        <v>#REF!</v>
      </c>
      <c r="F18" s="28" t="e">
        <f t="shared" si="3"/>
        <v>#REF!</v>
      </c>
      <c r="G18" s="28" t="e">
        <f t="shared" si="3"/>
        <v>#REF!</v>
      </c>
      <c r="H18" s="28" t="e">
        <f t="shared" si="3"/>
        <v>#REF!</v>
      </c>
      <c r="I18" s="28" t="e">
        <f t="shared" si="3"/>
        <v>#REF!</v>
      </c>
      <c r="J18" s="28" t="e">
        <f t="shared" si="3"/>
        <v>#REF!</v>
      </c>
    </row>
    <row r="19" spans="1:10" x14ac:dyDescent="0.2">
      <c r="A19" s="12" t="str">
        <f>+A58</f>
        <v xml:space="preserve">acquisto di dotazioni aziendali   </v>
      </c>
      <c r="B19" s="28" t="e">
        <f t="shared" ref="B19:J19" si="4">+B6/(SUM($B$12:$J$12))*100*B58</f>
        <v>#REF!</v>
      </c>
      <c r="C19" s="28" t="e">
        <f t="shared" si="4"/>
        <v>#REF!</v>
      </c>
      <c r="D19" s="28" t="e">
        <f t="shared" si="4"/>
        <v>#REF!</v>
      </c>
      <c r="E19" s="28" t="e">
        <f t="shared" si="4"/>
        <v>#REF!</v>
      </c>
      <c r="F19" s="28" t="e">
        <f t="shared" si="4"/>
        <v>#REF!</v>
      </c>
      <c r="G19" s="28" t="e">
        <f t="shared" si="4"/>
        <v>#REF!</v>
      </c>
      <c r="H19" s="28" t="e">
        <f t="shared" si="4"/>
        <v>#REF!</v>
      </c>
      <c r="I19" s="28" t="e">
        <f t="shared" si="4"/>
        <v>#REF!</v>
      </c>
      <c r="J19" s="28" t="e">
        <f t="shared" si="4"/>
        <v>#REF!</v>
      </c>
    </row>
    <row r="20" spans="1:10" ht="25.5" x14ac:dyDescent="0.2">
      <c r="A20" s="12" t="str">
        <f>+A59</f>
        <v xml:space="preserve">acquisto di nuovi impianti tecnologici fissi </v>
      </c>
      <c r="B20" s="28" t="e">
        <f t="shared" ref="B20:J20" si="5">+B7/(SUM($B$12:$J$12))*100*B59</f>
        <v>#REF!</v>
      </c>
      <c r="C20" s="28" t="e">
        <f t="shared" si="5"/>
        <v>#REF!</v>
      </c>
      <c r="D20" s="28" t="e">
        <f t="shared" si="5"/>
        <v>#REF!</v>
      </c>
      <c r="E20" s="28" t="e">
        <f t="shared" si="5"/>
        <v>#REF!</v>
      </c>
      <c r="F20" s="28" t="e">
        <f t="shared" si="5"/>
        <v>#REF!</v>
      </c>
      <c r="G20" s="28" t="e">
        <f t="shared" si="5"/>
        <v>#REF!</v>
      </c>
      <c r="H20" s="28" t="e">
        <f t="shared" si="5"/>
        <v>#REF!</v>
      </c>
      <c r="I20" s="28" t="e">
        <f t="shared" si="5"/>
        <v>#REF!</v>
      </c>
      <c r="J20" s="28" t="e">
        <f t="shared" si="5"/>
        <v>#REF!</v>
      </c>
    </row>
    <row r="21" spans="1:10" x14ac:dyDescent="0.2">
      <c r="A21" s="12" t="str">
        <f>+A4</f>
        <v>costruzione di beni immobili</v>
      </c>
      <c r="B21" s="28" t="e">
        <f t="shared" ref="B21:J21" si="6">+B8/(SUM($B$12:$J$12))*100*B60</f>
        <v>#REF!</v>
      </c>
      <c r="C21" s="28" t="e">
        <f t="shared" si="6"/>
        <v>#REF!</v>
      </c>
      <c r="D21" s="28" t="e">
        <f t="shared" si="6"/>
        <v>#REF!</v>
      </c>
      <c r="E21" s="28" t="e">
        <f t="shared" si="6"/>
        <v>#REF!</v>
      </c>
      <c r="F21" s="28" t="e">
        <f t="shared" si="6"/>
        <v>#REF!</v>
      </c>
      <c r="G21" s="28" t="e">
        <f t="shared" si="6"/>
        <v>#REF!</v>
      </c>
      <c r="H21" s="28" t="e">
        <f t="shared" si="6"/>
        <v>#REF!</v>
      </c>
      <c r="I21" s="28" t="e">
        <f t="shared" si="6"/>
        <v>#REF!</v>
      </c>
      <c r="J21" s="28" t="e">
        <f t="shared" si="6"/>
        <v>#REF!</v>
      </c>
    </row>
    <row r="22" spans="1:10" ht="51" x14ac:dyDescent="0.2">
      <c r="A22" s="12" t="str">
        <f>+A61</f>
        <v>acquisto di  beni immateriali (programmi informatici, brevetti, licenze, diritti d’autore e marchi commerciali, e-commerce).</v>
      </c>
      <c r="B22" s="28" t="e">
        <f t="shared" ref="B22:J22" si="7">+B9/(SUM($B$12:$J$12))*100*B61</f>
        <v>#REF!</v>
      </c>
      <c r="C22" s="28" t="e">
        <f t="shared" si="7"/>
        <v>#REF!</v>
      </c>
      <c r="D22" s="28" t="e">
        <f t="shared" si="7"/>
        <v>#REF!</v>
      </c>
      <c r="E22" s="28" t="e">
        <f t="shared" si="7"/>
        <v>#REF!</v>
      </c>
      <c r="F22" s="28" t="e">
        <f t="shared" si="7"/>
        <v>#REF!</v>
      </c>
      <c r="G22" s="28" t="e">
        <f t="shared" si="7"/>
        <v>#REF!</v>
      </c>
      <c r="H22" s="28" t="e">
        <f t="shared" si="7"/>
        <v>#REF!</v>
      </c>
      <c r="I22" s="28" t="e">
        <f t="shared" si="7"/>
        <v>#REF!</v>
      </c>
      <c r="J22" s="28" t="e">
        <f t="shared" si="7"/>
        <v>#REF!</v>
      </c>
    </row>
    <row r="23" spans="1:10" ht="89.25" x14ac:dyDescent="0.2">
      <c r="A23" s="12" t="str">
        <f>+A62</f>
        <v>investimenti strutturali aziendali per il miglioramento dell’efficienza energetica e/o la sostituzione di combustibili fossili mediante la produzione dell’energia a partire da fonti rinnovabili</v>
      </c>
      <c r="B23" s="28" t="e">
        <f t="shared" ref="B23:J23" si="8">+B10/(SUM($B$12:$J$12))*100*B62</f>
        <v>#REF!</v>
      </c>
      <c r="C23" s="28" t="e">
        <f t="shared" si="8"/>
        <v>#REF!</v>
      </c>
      <c r="D23" s="28" t="e">
        <f t="shared" si="8"/>
        <v>#REF!</v>
      </c>
      <c r="E23" s="28" t="e">
        <f t="shared" si="8"/>
        <v>#REF!</v>
      </c>
      <c r="F23" s="28" t="e">
        <f t="shared" si="8"/>
        <v>#REF!</v>
      </c>
      <c r="G23" s="28" t="e">
        <f t="shared" si="8"/>
        <v>#REF!</v>
      </c>
      <c r="H23" s="28" t="e">
        <f t="shared" si="8"/>
        <v>#REF!</v>
      </c>
      <c r="I23" s="28" t="e">
        <f t="shared" si="8"/>
        <v>#REF!</v>
      </c>
      <c r="J23" s="28" t="e">
        <f t="shared" si="8"/>
        <v>#REF!</v>
      </c>
    </row>
    <row r="24" spans="1:10" x14ac:dyDescent="0.2">
      <c r="A24" s="12" t="str">
        <f>+A63</f>
        <v>investimenti per l’irrigazione</v>
      </c>
      <c r="B24" s="28" t="e">
        <f t="shared" ref="B24:J24" si="9">+B11/(SUM($B$12:$J$12))*100*B63</f>
        <v>#REF!</v>
      </c>
      <c r="C24" s="28" t="e">
        <f t="shared" si="9"/>
        <v>#REF!</v>
      </c>
      <c r="D24" s="28" t="e">
        <f t="shared" si="9"/>
        <v>#REF!</v>
      </c>
      <c r="E24" s="28" t="e">
        <f t="shared" si="9"/>
        <v>#REF!</v>
      </c>
      <c r="F24" s="28" t="e">
        <f t="shared" si="9"/>
        <v>#REF!</v>
      </c>
      <c r="G24" s="28" t="e">
        <f t="shared" si="9"/>
        <v>#REF!</v>
      </c>
      <c r="H24" s="28" t="e">
        <f t="shared" si="9"/>
        <v>#REF!</v>
      </c>
      <c r="I24" s="28" t="e">
        <f t="shared" si="9"/>
        <v>#REF!</v>
      </c>
      <c r="J24" s="28" t="e">
        <f t="shared" si="9"/>
        <v>#REF!</v>
      </c>
    </row>
    <row r="25" spans="1:10" x14ac:dyDescent="0.2">
      <c r="A25" s="7" t="s">
        <v>50</v>
      </c>
      <c r="B25" s="15" t="e">
        <f>+SUM(B17:B24)*15%</f>
        <v>#REF!</v>
      </c>
      <c r="C25" s="15" t="e">
        <f t="shared" ref="C25:I25" si="10">+SUM(C17:C24)*15%</f>
        <v>#REF!</v>
      </c>
      <c r="D25" s="15" t="e">
        <f t="shared" si="10"/>
        <v>#REF!</v>
      </c>
      <c r="E25" s="15" t="e">
        <f t="shared" si="10"/>
        <v>#REF!</v>
      </c>
      <c r="F25" s="15" t="e">
        <f t="shared" si="10"/>
        <v>#REF!</v>
      </c>
      <c r="G25" s="15" t="e">
        <f t="shared" si="10"/>
        <v>#REF!</v>
      </c>
      <c r="H25" s="15" t="e">
        <f t="shared" si="10"/>
        <v>#REF!</v>
      </c>
      <c r="I25" s="15" t="e">
        <f t="shared" si="10"/>
        <v>#REF!</v>
      </c>
      <c r="J25" s="15" t="e">
        <f>+SUM(J17:J24)*15%</f>
        <v>#REF!</v>
      </c>
    </row>
    <row r="26" spans="1:10" x14ac:dyDescent="0.2">
      <c r="A26" s="33"/>
      <c r="B26" s="34"/>
      <c r="C26" s="34"/>
      <c r="D26" s="34"/>
      <c r="E26" s="34"/>
      <c r="F26" s="34"/>
      <c r="G26" s="34"/>
      <c r="H26" s="34"/>
      <c r="I26" s="34"/>
    </row>
    <row r="27" spans="1:10" x14ac:dyDescent="0.2">
      <c r="A27" s="86" t="s">
        <v>57</v>
      </c>
      <c r="B27" s="86"/>
      <c r="C27" s="86"/>
      <c r="D27" s="86"/>
      <c r="E27" s="86"/>
      <c r="F27" s="86"/>
      <c r="G27" s="86"/>
      <c r="H27" s="86"/>
      <c r="I27" s="86"/>
      <c r="J27" s="86"/>
    </row>
    <row r="28" spans="1:10" x14ac:dyDescent="0.2">
      <c r="A28" s="87" t="s">
        <v>11</v>
      </c>
      <c r="B28" s="87"/>
      <c r="C28" s="87"/>
      <c r="D28" s="87"/>
      <c r="E28" s="87"/>
      <c r="F28" s="87"/>
      <c r="G28" s="87"/>
      <c r="H28" s="87"/>
      <c r="I28" s="87"/>
      <c r="J28" s="87"/>
    </row>
    <row r="29" spans="1:10" x14ac:dyDescent="0.2">
      <c r="A29" s="10"/>
      <c r="B29" s="11" t="s">
        <v>0</v>
      </c>
      <c r="C29" s="11" t="s">
        <v>1</v>
      </c>
      <c r="D29" s="11" t="s">
        <v>2</v>
      </c>
      <c r="E29" s="11" t="s">
        <v>3</v>
      </c>
      <c r="F29" s="11" t="s">
        <v>4</v>
      </c>
      <c r="G29" s="11" t="s">
        <v>5</v>
      </c>
      <c r="H29" s="11" t="s">
        <v>6</v>
      </c>
      <c r="I29" s="11" t="s">
        <v>7</v>
      </c>
      <c r="J29" s="11" t="s">
        <v>95</v>
      </c>
    </row>
    <row r="30" spans="1:10" x14ac:dyDescent="0.2">
      <c r="A30" s="12" t="str">
        <f>+A4</f>
        <v>costruzione di beni immobili</v>
      </c>
      <c r="B30" s="4" t="e">
        <f>+#REF!</f>
        <v>#REF!</v>
      </c>
      <c r="C30" s="4" t="e">
        <f>+#REF!</f>
        <v>#REF!</v>
      </c>
      <c r="D30" s="4" t="e">
        <f>+#REF!</f>
        <v>#REF!</v>
      </c>
      <c r="E30" s="4" t="e">
        <f>+#REF!</f>
        <v>#REF!</v>
      </c>
      <c r="F30" s="4" t="e">
        <f>+#REF!</f>
        <v>#REF!</v>
      </c>
      <c r="G30" s="4" t="e">
        <f>+#REF!</f>
        <v>#REF!</v>
      </c>
      <c r="H30" s="4" t="e">
        <f>+#REF!</f>
        <v>#REF!</v>
      </c>
      <c r="I30" s="4" t="e">
        <f>+#REF!</f>
        <v>#REF!</v>
      </c>
      <c r="J30" s="4" t="e">
        <f>+#REF!</f>
        <v>#REF!</v>
      </c>
    </row>
    <row r="31" spans="1:10" ht="38.25" x14ac:dyDescent="0.2">
      <c r="A31" s="12" t="str">
        <f t="shared" ref="A31:A39" si="11">+A5</f>
        <v>acquisto e ristrutturazionee ampliamento di beni immobili esistenti</v>
      </c>
      <c r="B31" s="4" t="e">
        <f>+#REF!</f>
        <v>#REF!</v>
      </c>
      <c r="C31" s="4" t="e">
        <f>+#REF!</f>
        <v>#REF!</v>
      </c>
      <c r="D31" s="4" t="e">
        <f>+#REF!</f>
        <v>#REF!</v>
      </c>
      <c r="E31" s="4" t="e">
        <f>+#REF!</f>
        <v>#REF!</v>
      </c>
      <c r="F31" s="4" t="e">
        <f>+#REF!</f>
        <v>#REF!</v>
      </c>
      <c r="G31" s="4" t="e">
        <f>+#REF!</f>
        <v>#REF!</v>
      </c>
      <c r="H31" s="4" t="e">
        <f>+#REF!</f>
        <v>#REF!</v>
      </c>
      <c r="I31" s="4" t="e">
        <f>+#REF!</f>
        <v>#REF!</v>
      </c>
      <c r="J31" s="4" t="e">
        <f>+#REF!</f>
        <v>#REF!</v>
      </c>
    </row>
    <row r="32" spans="1:10" x14ac:dyDescent="0.2">
      <c r="A32" s="12" t="str">
        <f t="shared" si="11"/>
        <v xml:space="preserve">acquisto di dotazioni aziendali   </v>
      </c>
      <c r="B32" s="4">
        <v>0</v>
      </c>
      <c r="C32" s="4" t="e">
        <f>+#REF!</f>
        <v>#REF!</v>
      </c>
      <c r="D32" s="4" t="e">
        <f>+#REF!</f>
        <v>#REF!</v>
      </c>
      <c r="E32" s="4" t="e">
        <f>+#REF!</f>
        <v>#REF!</v>
      </c>
      <c r="F32" s="4" t="e">
        <f>+#REF!</f>
        <v>#REF!</v>
      </c>
      <c r="G32" s="4" t="e">
        <f>+#REF!</f>
        <v>#REF!</v>
      </c>
      <c r="H32" s="4" t="e">
        <f>+#REF!</f>
        <v>#REF!</v>
      </c>
      <c r="I32" s="4" t="e">
        <f>+#REF!</f>
        <v>#REF!</v>
      </c>
      <c r="J32" s="4" t="e">
        <f>+#REF!</f>
        <v>#REF!</v>
      </c>
    </row>
    <row r="33" spans="1:10" ht="25.5" x14ac:dyDescent="0.2">
      <c r="A33" s="12" t="str">
        <f t="shared" si="11"/>
        <v xml:space="preserve">acquisto di nuovi impianti tecnologici fissi </v>
      </c>
      <c r="B33" s="4" t="e">
        <f>+#REF!</f>
        <v>#REF!</v>
      </c>
      <c r="C33" s="4" t="e">
        <f>+#REF!</f>
        <v>#REF!</v>
      </c>
      <c r="D33" s="4" t="e">
        <f>+#REF!</f>
        <v>#REF!</v>
      </c>
      <c r="E33" s="4" t="e">
        <f>+#REF!</f>
        <v>#REF!</v>
      </c>
      <c r="F33" s="4" t="e">
        <f>+#REF!</f>
        <v>#REF!</v>
      </c>
      <c r="G33" s="4" t="e">
        <f>+#REF!</f>
        <v>#REF!</v>
      </c>
      <c r="H33" s="4" t="e">
        <f>+#REF!</f>
        <v>#REF!</v>
      </c>
      <c r="I33" s="4" t="e">
        <f>+#REF!</f>
        <v>#REF!</v>
      </c>
      <c r="J33" s="4" t="e">
        <f>+#REF!</f>
        <v>#REF!</v>
      </c>
    </row>
    <row r="34" spans="1:10" x14ac:dyDescent="0.2">
      <c r="A34" s="12" t="str">
        <f t="shared" si="11"/>
        <v xml:space="preserve">miglioramenti fondiari </v>
      </c>
      <c r="B34" s="4" t="e">
        <f>+#REF!</f>
        <v>#REF!</v>
      </c>
      <c r="C34" s="4" t="e">
        <f>+#REF!</f>
        <v>#REF!</v>
      </c>
      <c r="D34" s="4" t="e">
        <f>+#REF!</f>
        <v>#REF!</v>
      </c>
      <c r="E34" s="4" t="e">
        <f>+#REF!</f>
        <v>#REF!</v>
      </c>
      <c r="F34" s="4" t="e">
        <f>+#REF!</f>
        <v>#REF!</v>
      </c>
      <c r="G34" s="4" t="e">
        <f>+#REF!</f>
        <v>#REF!</v>
      </c>
      <c r="H34" s="4" t="e">
        <f>+#REF!</f>
        <v>#REF!</v>
      </c>
      <c r="I34" s="4" t="e">
        <f>+#REF!</f>
        <v>#REF!</v>
      </c>
      <c r="J34" s="4" t="e">
        <f>+#REF!</f>
        <v>#REF!</v>
      </c>
    </row>
    <row r="35" spans="1:10" s="29" customFormat="1" ht="63.75" x14ac:dyDescent="0.2">
      <c r="A35" s="31" t="str">
        <f t="shared" si="11"/>
        <v>acquisto di  beni immateriali (programmi informatici, brevetti, licenze, diritti d’autore e marchi commerciali, e-commerce).</v>
      </c>
      <c r="B35" s="32" t="e">
        <f>+#REF!</f>
        <v>#REF!</v>
      </c>
      <c r="C35" s="32" t="e">
        <f>+#REF!</f>
        <v>#REF!</v>
      </c>
      <c r="D35" s="32" t="e">
        <f>+#REF!</f>
        <v>#REF!</v>
      </c>
      <c r="E35" s="32" t="e">
        <f>+#REF!</f>
        <v>#REF!</v>
      </c>
      <c r="F35" s="32" t="e">
        <f>+#REF!</f>
        <v>#REF!</v>
      </c>
      <c r="G35" s="32" t="e">
        <f>+#REF!</f>
        <v>#REF!</v>
      </c>
      <c r="H35" s="32" t="e">
        <f>+#REF!</f>
        <v>#REF!</v>
      </c>
      <c r="I35" s="32" t="e">
        <f>+#REF!</f>
        <v>#REF!</v>
      </c>
      <c r="J35" s="32" t="e">
        <f>+#REF!</f>
        <v>#REF!</v>
      </c>
    </row>
    <row r="36" spans="1:10" s="29" customFormat="1" ht="89.25" x14ac:dyDescent="0.2">
      <c r="A36" s="31" t="str">
        <f t="shared" si="11"/>
        <v>investimenti strutturali aziendali per il miglioramento dell’efficienza energetica e/o la sostituzione di combustibili fossili mediante la produzione dell’energia a partire da fonti rinnovabili</v>
      </c>
      <c r="B36" s="32" t="e">
        <f>+#REF!</f>
        <v>#REF!</v>
      </c>
      <c r="C36" s="32" t="e">
        <f>+#REF!</f>
        <v>#REF!</v>
      </c>
      <c r="D36" s="32" t="e">
        <f>+#REF!</f>
        <v>#REF!</v>
      </c>
      <c r="E36" s="32" t="e">
        <f>+#REF!</f>
        <v>#REF!</v>
      </c>
      <c r="F36" s="32" t="e">
        <f>+#REF!</f>
        <v>#REF!</v>
      </c>
      <c r="G36" s="32" t="e">
        <f>+#REF!</f>
        <v>#REF!</v>
      </c>
      <c r="H36" s="32" t="e">
        <f>+#REF!</f>
        <v>#REF!</v>
      </c>
      <c r="I36" s="32" t="e">
        <f>+#REF!</f>
        <v>#REF!</v>
      </c>
      <c r="J36" s="32" t="e">
        <f>+#REF!</f>
        <v>#REF!</v>
      </c>
    </row>
    <row r="37" spans="1:10" x14ac:dyDescent="0.2">
      <c r="A37" s="12" t="str">
        <f t="shared" si="11"/>
        <v>investimenti per l’irrigazione</v>
      </c>
      <c r="B37" s="4" t="e">
        <f>+#REF!</f>
        <v>#REF!</v>
      </c>
      <c r="C37" s="4" t="e">
        <f>+#REF!</f>
        <v>#REF!</v>
      </c>
      <c r="D37" s="4" t="e">
        <f>+#REF!</f>
        <v>#REF!</v>
      </c>
      <c r="E37" s="4" t="e">
        <f>+#REF!</f>
        <v>#REF!</v>
      </c>
      <c r="F37" s="4" t="e">
        <f>+#REF!</f>
        <v>#REF!</v>
      </c>
      <c r="G37" s="4" t="e">
        <f>+#REF!</f>
        <v>#REF!</v>
      </c>
      <c r="H37" s="4" t="e">
        <f>+#REF!</f>
        <v>#REF!</v>
      </c>
      <c r="I37" s="4" t="e">
        <f>+#REF!</f>
        <v>#REF!</v>
      </c>
      <c r="J37" s="4" t="e">
        <f>+#REF!</f>
        <v>#REF!</v>
      </c>
    </row>
    <row r="38" spans="1:10" x14ac:dyDescent="0.2">
      <c r="A38" s="19" t="str">
        <f>+A12</f>
        <v>totale investimenti filiera</v>
      </c>
      <c r="B38" s="5" t="e">
        <f>+SUM(B30:B37)</f>
        <v>#REF!</v>
      </c>
      <c r="C38" s="5" t="e">
        <f t="shared" ref="C38:I38" si="12">+SUM(C30:C37)</f>
        <v>#REF!</v>
      </c>
      <c r="D38" s="5" t="e">
        <f t="shared" si="12"/>
        <v>#REF!</v>
      </c>
      <c r="E38" s="5" t="e">
        <f t="shared" si="12"/>
        <v>#REF!</v>
      </c>
      <c r="F38" s="5" t="e">
        <f t="shared" si="12"/>
        <v>#REF!</v>
      </c>
      <c r="G38" s="5" t="e">
        <f t="shared" si="12"/>
        <v>#REF!</v>
      </c>
      <c r="H38" s="5" t="e">
        <f t="shared" si="12"/>
        <v>#REF!</v>
      </c>
      <c r="I38" s="5" t="e">
        <f t="shared" si="12"/>
        <v>#REF!</v>
      </c>
      <c r="J38" s="5" t="e">
        <f>+SUM(J30:J37)</f>
        <v>#REF!</v>
      </c>
    </row>
    <row r="39" spans="1:10" ht="38.25" x14ac:dyDescent="0.2">
      <c r="A39" s="19" t="str">
        <f t="shared" si="11"/>
        <v>totale investimenti                            (al netto delle spese tecniche)</v>
      </c>
      <c r="B39" s="73" t="e">
        <f>+SUM(B38:J38)</f>
        <v>#REF!</v>
      </c>
      <c r="C39" s="73"/>
      <c r="D39" s="73"/>
      <c r="E39" s="73"/>
      <c r="F39" s="73"/>
      <c r="G39" s="73"/>
      <c r="H39" s="73"/>
      <c r="I39" s="73"/>
      <c r="J39" s="73"/>
    </row>
    <row r="40" spans="1:10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</row>
    <row r="41" spans="1:10" x14ac:dyDescent="0.2">
      <c r="A41" s="7" t="s">
        <v>59</v>
      </c>
      <c r="B41" s="81" t="e">
        <f>+SUM(B51:I51)</f>
        <v>#REF!</v>
      </c>
      <c r="C41" s="81"/>
      <c r="D41" s="81"/>
      <c r="E41" s="81"/>
      <c r="F41" s="81"/>
      <c r="G41" s="81"/>
      <c r="H41" s="81"/>
      <c r="I41" s="81"/>
      <c r="J41" s="81"/>
    </row>
    <row r="42" spans="1:10" x14ac:dyDescent="0.2">
      <c r="A42" s="12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12" t="str">
        <f>+A4</f>
        <v>costruzione di beni immobili</v>
      </c>
      <c r="B43" s="14" t="e">
        <f>+B30/(SUM($B$38:$J$38))*100*B56</f>
        <v>#REF!</v>
      </c>
      <c r="C43" s="14" t="e">
        <f t="shared" ref="C43:J43" si="13">+C30/(SUM($B$38:$J$38))*100*C56</f>
        <v>#REF!</v>
      </c>
      <c r="D43" s="14" t="e">
        <f t="shared" si="13"/>
        <v>#REF!</v>
      </c>
      <c r="E43" s="14" t="e">
        <f t="shared" si="13"/>
        <v>#REF!</v>
      </c>
      <c r="F43" s="14" t="e">
        <f t="shared" si="13"/>
        <v>#REF!</v>
      </c>
      <c r="G43" s="14" t="e">
        <f t="shared" si="13"/>
        <v>#REF!</v>
      </c>
      <c r="H43" s="14" t="e">
        <f t="shared" si="13"/>
        <v>#REF!</v>
      </c>
      <c r="I43" s="14" t="e">
        <f t="shared" si="13"/>
        <v>#REF!</v>
      </c>
      <c r="J43" s="14" t="e">
        <f t="shared" si="13"/>
        <v>#REF!</v>
      </c>
    </row>
    <row r="44" spans="1:10" ht="38.25" x14ac:dyDescent="0.2">
      <c r="A44" s="12" t="str">
        <f t="shared" ref="A44:A50" si="14">+A5</f>
        <v>acquisto e ristrutturazionee ampliamento di beni immobili esistenti</v>
      </c>
      <c r="B44" s="14" t="e">
        <f t="shared" ref="B44:J44" si="15">+B31/(SUM($B$38:$J$38))*100*B57</f>
        <v>#REF!</v>
      </c>
      <c r="C44" s="14" t="e">
        <f t="shared" si="15"/>
        <v>#REF!</v>
      </c>
      <c r="D44" s="14" t="e">
        <f t="shared" si="15"/>
        <v>#REF!</v>
      </c>
      <c r="E44" s="14" t="e">
        <f t="shared" si="15"/>
        <v>#REF!</v>
      </c>
      <c r="F44" s="14" t="e">
        <f t="shared" si="15"/>
        <v>#REF!</v>
      </c>
      <c r="G44" s="14" t="e">
        <f t="shared" si="15"/>
        <v>#REF!</v>
      </c>
      <c r="H44" s="14" t="e">
        <f t="shared" si="15"/>
        <v>#REF!</v>
      </c>
      <c r="I44" s="14" t="e">
        <f t="shared" si="15"/>
        <v>#REF!</v>
      </c>
      <c r="J44" s="14" t="e">
        <f t="shared" si="15"/>
        <v>#REF!</v>
      </c>
    </row>
    <row r="45" spans="1:10" x14ac:dyDescent="0.2">
      <c r="A45" s="12" t="str">
        <f t="shared" si="14"/>
        <v xml:space="preserve">acquisto di dotazioni aziendali   </v>
      </c>
      <c r="B45" s="14" t="e">
        <f t="shared" ref="B45:J45" si="16">+B32/(SUM($B$38:$J$38))*100*B58</f>
        <v>#REF!</v>
      </c>
      <c r="C45" s="14" t="e">
        <f t="shared" si="16"/>
        <v>#REF!</v>
      </c>
      <c r="D45" s="14" t="e">
        <f t="shared" si="16"/>
        <v>#REF!</v>
      </c>
      <c r="E45" s="14" t="e">
        <f t="shared" si="16"/>
        <v>#REF!</v>
      </c>
      <c r="F45" s="14" t="e">
        <f t="shared" si="16"/>
        <v>#REF!</v>
      </c>
      <c r="G45" s="14" t="e">
        <f t="shared" si="16"/>
        <v>#REF!</v>
      </c>
      <c r="H45" s="14" t="e">
        <f t="shared" si="16"/>
        <v>#REF!</v>
      </c>
      <c r="I45" s="14" t="e">
        <f t="shared" si="16"/>
        <v>#REF!</v>
      </c>
      <c r="J45" s="14" t="e">
        <f t="shared" si="16"/>
        <v>#REF!</v>
      </c>
    </row>
    <row r="46" spans="1:10" ht="25.5" x14ac:dyDescent="0.2">
      <c r="A46" s="12" t="str">
        <f t="shared" si="14"/>
        <v xml:space="preserve">acquisto di nuovi impianti tecnologici fissi </v>
      </c>
      <c r="B46" s="14" t="e">
        <f t="shared" ref="B46:J46" si="17">+B33/(SUM($B$38:$J$38))*100*B59</f>
        <v>#REF!</v>
      </c>
      <c r="C46" s="14" t="e">
        <f t="shared" si="17"/>
        <v>#REF!</v>
      </c>
      <c r="D46" s="14" t="e">
        <f t="shared" si="17"/>
        <v>#REF!</v>
      </c>
      <c r="E46" s="14" t="e">
        <f t="shared" si="17"/>
        <v>#REF!</v>
      </c>
      <c r="F46" s="14" t="e">
        <f t="shared" si="17"/>
        <v>#REF!</v>
      </c>
      <c r="G46" s="14" t="e">
        <f t="shared" si="17"/>
        <v>#REF!</v>
      </c>
      <c r="H46" s="14" t="e">
        <f t="shared" si="17"/>
        <v>#REF!</v>
      </c>
      <c r="I46" s="14" t="e">
        <f t="shared" si="17"/>
        <v>#REF!</v>
      </c>
      <c r="J46" s="14" t="e">
        <f t="shared" si="17"/>
        <v>#REF!</v>
      </c>
    </row>
    <row r="47" spans="1:10" x14ac:dyDescent="0.2">
      <c r="A47" s="12" t="str">
        <f t="shared" si="14"/>
        <v xml:space="preserve">miglioramenti fondiari </v>
      </c>
      <c r="B47" s="14" t="e">
        <f t="shared" ref="B47:J47" si="18">+B34/(SUM($B$38:$J$38))*100*B60</f>
        <v>#REF!</v>
      </c>
      <c r="C47" s="14" t="e">
        <f t="shared" si="18"/>
        <v>#REF!</v>
      </c>
      <c r="D47" s="14" t="e">
        <f t="shared" si="18"/>
        <v>#REF!</v>
      </c>
      <c r="E47" s="14" t="e">
        <f t="shared" si="18"/>
        <v>#REF!</v>
      </c>
      <c r="F47" s="14" t="e">
        <f t="shared" si="18"/>
        <v>#REF!</v>
      </c>
      <c r="G47" s="14" t="e">
        <f t="shared" si="18"/>
        <v>#REF!</v>
      </c>
      <c r="H47" s="14" t="e">
        <f t="shared" si="18"/>
        <v>#REF!</v>
      </c>
      <c r="I47" s="14" t="e">
        <f t="shared" si="18"/>
        <v>#REF!</v>
      </c>
      <c r="J47" s="14" t="e">
        <f t="shared" si="18"/>
        <v>#REF!</v>
      </c>
    </row>
    <row r="48" spans="1:10" ht="63.75" x14ac:dyDescent="0.2">
      <c r="A48" s="12" t="str">
        <f t="shared" si="14"/>
        <v>acquisto di  beni immateriali (programmi informatici, brevetti, licenze, diritti d’autore e marchi commerciali, e-commerce).</v>
      </c>
      <c r="B48" s="14" t="e">
        <f t="shared" ref="B48:J48" si="19">+B35/(SUM($B$38:$J$38))*100*B61</f>
        <v>#REF!</v>
      </c>
      <c r="C48" s="14" t="e">
        <f t="shared" si="19"/>
        <v>#REF!</v>
      </c>
      <c r="D48" s="14" t="e">
        <f t="shared" si="19"/>
        <v>#REF!</v>
      </c>
      <c r="E48" s="14" t="e">
        <f t="shared" si="19"/>
        <v>#REF!</v>
      </c>
      <c r="F48" s="14" t="e">
        <f t="shared" si="19"/>
        <v>#REF!</v>
      </c>
      <c r="G48" s="14" t="e">
        <f t="shared" si="19"/>
        <v>#REF!</v>
      </c>
      <c r="H48" s="14" t="e">
        <f t="shared" si="19"/>
        <v>#REF!</v>
      </c>
      <c r="I48" s="14" t="e">
        <f t="shared" si="19"/>
        <v>#REF!</v>
      </c>
      <c r="J48" s="14" t="e">
        <f t="shared" si="19"/>
        <v>#REF!</v>
      </c>
    </row>
    <row r="49" spans="1:10" ht="89.25" x14ac:dyDescent="0.2">
      <c r="A49" s="12" t="str">
        <f t="shared" si="14"/>
        <v>investimenti strutturali aziendali per il miglioramento dell’efficienza energetica e/o la sostituzione di combustibili fossili mediante la produzione dell’energia a partire da fonti rinnovabili</v>
      </c>
      <c r="B49" s="14" t="e">
        <f t="shared" ref="B49:J49" si="20">+B36/(SUM($B$38:$J$38))*100*B62</f>
        <v>#REF!</v>
      </c>
      <c r="C49" s="14" t="e">
        <f t="shared" si="20"/>
        <v>#REF!</v>
      </c>
      <c r="D49" s="14" t="e">
        <f t="shared" si="20"/>
        <v>#REF!</v>
      </c>
      <c r="E49" s="14" t="e">
        <f t="shared" si="20"/>
        <v>#REF!</v>
      </c>
      <c r="F49" s="14" t="e">
        <f t="shared" si="20"/>
        <v>#REF!</v>
      </c>
      <c r="G49" s="14" t="e">
        <f t="shared" si="20"/>
        <v>#REF!</v>
      </c>
      <c r="H49" s="14" t="e">
        <f t="shared" si="20"/>
        <v>#REF!</v>
      </c>
      <c r="I49" s="14" t="e">
        <f t="shared" si="20"/>
        <v>#REF!</v>
      </c>
      <c r="J49" s="14" t="e">
        <f t="shared" si="20"/>
        <v>#REF!</v>
      </c>
    </row>
    <row r="50" spans="1:10" x14ac:dyDescent="0.2">
      <c r="A50" s="12" t="str">
        <f t="shared" si="14"/>
        <v>investimenti per l’irrigazione</v>
      </c>
      <c r="B50" s="14" t="e">
        <f t="shared" ref="B50:J50" si="21">+B37/(SUM($B$38:$J$38))*100*B63</f>
        <v>#REF!</v>
      </c>
      <c r="C50" s="14" t="e">
        <f t="shared" si="21"/>
        <v>#REF!</v>
      </c>
      <c r="D50" s="14" t="e">
        <f t="shared" si="21"/>
        <v>#REF!</v>
      </c>
      <c r="E50" s="14" t="e">
        <f t="shared" si="21"/>
        <v>#REF!</v>
      </c>
      <c r="F50" s="14" t="e">
        <f t="shared" si="21"/>
        <v>#REF!</v>
      </c>
      <c r="G50" s="14" t="e">
        <f t="shared" si="21"/>
        <v>#REF!</v>
      </c>
      <c r="H50" s="14" t="e">
        <f t="shared" si="21"/>
        <v>#REF!</v>
      </c>
      <c r="I50" s="14" t="e">
        <f t="shared" si="21"/>
        <v>#REF!</v>
      </c>
      <c r="J50" s="14" t="e">
        <f t="shared" si="21"/>
        <v>#REF!</v>
      </c>
    </row>
    <row r="51" spans="1:10" x14ac:dyDescent="0.2">
      <c r="A51" s="7" t="s">
        <v>50</v>
      </c>
      <c r="B51" s="15" t="e">
        <f>+SUM(B43:B50)*15%</f>
        <v>#REF!</v>
      </c>
      <c r="C51" s="15" t="e">
        <f t="shared" ref="C51" si="22">+SUM(C43:C50)*15%</f>
        <v>#REF!</v>
      </c>
      <c r="D51" s="15" t="e">
        <f t="shared" ref="D51" si="23">+SUM(D43:D50)*15%</f>
        <v>#REF!</v>
      </c>
      <c r="E51" s="15" t="e">
        <f t="shared" ref="E51" si="24">+SUM(E43:E50)*15%</f>
        <v>#REF!</v>
      </c>
      <c r="F51" s="15" t="e">
        <f t="shared" ref="F51" si="25">+SUM(F43:F50)*15%</f>
        <v>#REF!</v>
      </c>
      <c r="G51" s="15" t="e">
        <f t="shared" ref="G51" si="26">+SUM(G43:G50)*15%</f>
        <v>#REF!</v>
      </c>
      <c r="H51" s="15" t="e">
        <f t="shared" ref="H51" si="27">+SUM(H43:H50)*15%</f>
        <v>#REF!</v>
      </c>
      <c r="I51" s="15" t="e">
        <f t="shared" ref="I51:J51" si="28">+SUM(I43:I50)*15%</f>
        <v>#REF!</v>
      </c>
      <c r="J51" s="15" t="e">
        <f t="shared" si="28"/>
        <v>#REF!</v>
      </c>
    </row>
    <row r="52" spans="1:10" x14ac:dyDescent="0.2">
      <c r="A52" s="12"/>
      <c r="B52" s="18"/>
      <c r="C52" s="18"/>
      <c r="D52" s="18"/>
      <c r="E52" s="18"/>
      <c r="F52" s="18"/>
      <c r="G52" s="18"/>
      <c r="H52" s="18"/>
      <c r="I52" s="18"/>
      <c r="J52" s="3"/>
    </row>
    <row r="53" spans="1:10" x14ac:dyDescent="0.2">
      <c r="A53" s="78" t="s">
        <v>26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ht="30" customHeight="1" x14ac:dyDescent="0.2">
      <c r="A54" s="11" t="s">
        <v>25</v>
      </c>
      <c r="B54" s="11" t="s">
        <v>27</v>
      </c>
      <c r="C54" s="11" t="s">
        <v>28</v>
      </c>
      <c r="D54" s="11" t="s">
        <v>29</v>
      </c>
      <c r="E54" s="11" t="s">
        <v>30</v>
      </c>
      <c r="F54" s="11" t="s">
        <v>31</v>
      </c>
      <c r="G54" s="11" t="s">
        <v>32</v>
      </c>
      <c r="H54" s="11" t="s">
        <v>33</v>
      </c>
      <c r="I54" s="11" t="s">
        <v>34</v>
      </c>
      <c r="J54" s="11" t="s">
        <v>96</v>
      </c>
    </row>
    <row r="55" spans="1:10" x14ac:dyDescent="0.2">
      <c r="A55" s="12"/>
      <c r="B55" s="17"/>
      <c r="C55" s="17"/>
      <c r="D55" s="17"/>
      <c r="E55" s="17"/>
      <c r="F55" s="17"/>
      <c r="G55" s="17"/>
      <c r="H55" s="17"/>
      <c r="I55" s="17"/>
      <c r="J55" s="3"/>
    </row>
    <row r="56" spans="1:10" x14ac:dyDescent="0.2">
      <c r="A56" s="12" t="s">
        <v>35</v>
      </c>
      <c r="B56" s="17">
        <v>0</v>
      </c>
      <c r="C56" s="17">
        <v>0</v>
      </c>
      <c r="D56" s="17">
        <v>0</v>
      </c>
      <c r="E56" s="17">
        <v>0</v>
      </c>
      <c r="F56" s="17">
        <v>0.66666666666666663</v>
      </c>
      <c r="G56" s="17">
        <v>0.33333333333333331</v>
      </c>
      <c r="H56" s="17">
        <v>0.66666666666666663</v>
      </c>
      <c r="I56" s="17">
        <v>0.33333333333333331</v>
      </c>
      <c r="J56" s="17">
        <v>0</v>
      </c>
    </row>
    <row r="57" spans="1:10" ht="38.25" x14ac:dyDescent="0.2">
      <c r="A57" s="12" t="s">
        <v>36</v>
      </c>
      <c r="B57" s="17">
        <v>0.33333333333333331</v>
      </c>
      <c r="C57" s="17">
        <v>0.33333333333333331</v>
      </c>
      <c r="D57" s="17">
        <v>0.33333333333333331</v>
      </c>
      <c r="E57" s="17">
        <v>0.33333333333333331</v>
      </c>
      <c r="F57" s="17">
        <v>1</v>
      </c>
      <c r="G57" s="17">
        <v>0.66666666666666663</v>
      </c>
      <c r="H57" s="17">
        <v>1</v>
      </c>
      <c r="I57" s="17">
        <v>0.66666666666666663</v>
      </c>
      <c r="J57" s="17">
        <v>0</v>
      </c>
    </row>
    <row r="58" spans="1:10" x14ac:dyDescent="0.2">
      <c r="A58" s="12" t="s">
        <v>37</v>
      </c>
      <c r="B58" s="17">
        <v>0.33333333333333331</v>
      </c>
      <c r="C58" s="17">
        <v>0.33333333333333331</v>
      </c>
      <c r="D58" s="17">
        <v>0.33333333333333331</v>
      </c>
      <c r="E58" s="17">
        <v>0.66666666666666663</v>
      </c>
      <c r="F58" s="17">
        <v>1</v>
      </c>
      <c r="G58" s="17">
        <v>0.33333333333333331</v>
      </c>
      <c r="H58" s="17">
        <v>0.66666666666666663</v>
      </c>
      <c r="I58" s="17">
        <v>0.66666666666666663</v>
      </c>
      <c r="J58" s="17">
        <v>0</v>
      </c>
    </row>
    <row r="59" spans="1:10" ht="25.5" x14ac:dyDescent="0.2">
      <c r="A59" s="12" t="s">
        <v>38</v>
      </c>
      <c r="B59" s="17">
        <v>0.66666666666666663</v>
      </c>
      <c r="C59" s="17">
        <v>0.66666666666666663</v>
      </c>
      <c r="D59" s="17">
        <v>1</v>
      </c>
      <c r="E59" s="17">
        <v>1</v>
      </c>
      <c r="F59" s="17">
        <v>1</v>
      </c>
      <c r="G59" s="17">
        <v>1</v>
      </c>
      <c r="H59" s="17">
        <v>1</v>
      </c>
      <c r="I59" s="17">
        <v>0.66666666666666663</v>
      </c>
      <c r="J59" s="17">
        <v>0</v>
      </c>
    </row>
    <row r="60" spans="1:10" x14ac:dyDescent="0.2">
      <c r="A60" s="12" t="s">
        <v>51</v>
      </c>
      <c r="B60" s="17">
        <v>0.33333333333333331</v>
      </c>
      <c r="C60" s="17">
        <v>0.33333333333333331</v>
      </c>
      <c r="D60" s="17">
        <v>0</v>
      </c>
      <c r="E60" s="17">
        <v>0.66666666666666663</v>
      </c>
      <c r="F60" s="17">
        <v>1</v>
      </c>
      <c r="G60" s="17">
        <v>0.66666666666666663</v>
      </c>
      <c r="H60" s="17">
        <v>1</v>
      </c>
      <c r="I60" s="17">
        <v>0</v>
      </c>
      <c r="J60" s="17">
        <v>0</v>
      </c>
    </row>
    <row r="61" spans="1:10" ht="63.75" x14ac:dyDescent="0.2">
      <c r="A61" s="12" t="s">
        <v>39</v>
      </c>
      <c r="B61" s="17">
        <v>0.66666666666666663</v>
      </c>
      <c r="C61" s="17">
        <v>0.66666666666666663</v>
      </c>
      <c r="D61" s="17">
        <v>0.66666666666666663</v>
      </c>
      <c r="E61" s="17">
        <v>1</v>
      </c>
      <c r="F61" s="17">
        <v>1</v>
      </c>
      <c r="G61" s="17">
        <v>0.66666666666666663</v>
      </c>
      <c r="H61" s="17">
        <v>1</v>
      </c>
      <c r="I61" s="17">
        <v>0.66666666666666663</v>
      </c>
      <c r="J61" s="17">
        <v>0</v>
      </c>
    </row>
    <row r="62" spans="1:10" ht="89.25" x14ac:dyDescent="0.2">
      <c r="A62" s="12" t="s">
        <v>52</v>
      </c>
      <c r="B62" s="17">
        <v>1</v>
      </c>
      <c r="C62" s="17">
        <v>0.66666666666666663</v>
      </c>
      <c r="D62" s="17">
        <v>0.66666666666666663</v>
      </c>
      <c r="E62" s="17">
        <v>1</v>
      </c>
      <c r="F62" s="17">
        <v>1</v>
      </c>
      <c r="G62" s="17">
        <v>1</v>
      </c>
      <c r="H62" s="17">
        <v>1</v>
      </c>
      <c r="I62" s="17">
        <v>0.66666666666666663</v>
      </c>
      <c r="J62" s="17">
        <v>0</v>
      </c>
    </row>
    <row r="63" spans="1:10" x14ac:dyDescent="0.2">
      <c r="A63" s="12" t="s">
        <v>53</v>
      </c>
      <c r="B63" s="17">
        <v>0.66666666666666663</v>
      </c>
      <c r="C63" s="17">
        <v>0.66666666666666663</v>
      </c>
      <c r="D63" s="17">
        <v>1</v>
      </c>
      <c r="E63" s="17">
        <v>0.66666666666666663</v>
      </c>
      <c r="F63" s="17">
        <v>1</v>
      </c>
      <c r="G63" s="17">
        <v>0.66666666666666663</v>
      </c>
      <c r="H63" s="17">
        <v>0</v>
      </c>
      <c r="I63" s="17">
        <v>0</v>
      </c>
      <c r="J63" s="17">
        <v>0</v>
      </c>
    </row>
    <row r="64" spans="1:10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">
      <c r="A65" s="82" t="s">
        <v>54</v>
      </c>
      <c r="B65" s="83"/>
      <c r="C65" s="83"/>
      <c r="D65" s="83"/>
      <c r="E65" s="83"/>
      <c r="F65" s="83"/>
      <c r="G65" s="83"/>
      <c r="H65" s="83"/>
      <c r="I65" s="83"/>
      <c r="J65" s="83"/>
    </row>
    <row r="66" spans="1:10" x14ac:dyDescent="0.2">
      <c r="A66" s="84" t="s">
        <v>11</v>
      </c>
      <c r="B66" s="85"/>
      <c r="C66" s="85"/>
      <c r="D66" s="85"/>
      <c r="E66" s="85"/>
      <c r="F66" s="85"/>
      <c r="G66" s="85"/>
      <c r="H66" s="85"/>
      <c r="I66" s="85"/>
      <c r="J66" s="85"/>
    </row>
    <row r="67" spans="1:10" s="8" customFormat="1" ht="25.5" x14ac:dyDescent="0.2">
      <c r="A67" s="11" t="s">
        <v>41</v>
      </c>
      <c r="B67" s="11" t="s">
        <v>27</v>
      </c>
      <c r="C67" s="11" t="s">
        <v>28</v>
      </c>
      <c r="D67" s="11" t="s">
        <v>29</v>
      </c>
      <c r="E67" s="11" t="s">
        <v>30</v>
      </c>
      <c r="F67" s="11" t="s">
        <v>31</v>
      </c>
      <c r="G67" s="11" t="s">
        <v>32</v>
      </c>
      <c r="H67" s="11" t="s">
        <v>33</v>
      </c>
      <c r="I67" s="11" t="s">
        <v>34</v>
      </c>
      <c r="J67" s="11" t="s">
        <v>96</v>
      </c>
    </row>
    <row r="68" spans="1:10" x14ac:dyDescent="0.2">
      <c r="A68" s="12"/>
      <c r="B68" s="4"/>
      <c r="C68" s="4"/>
      <c r="D68" s="4"/>
      <c r="E68" s="4"/>
      <c r="F68" s="4"/>
      <c r="G68" s="4"/>
      <c r="H68" s="4"/>
      <c r="I68" s="4"/>
      <c r="J68" s="3"/>
    </row>
    <row r="69" spans="1:10" ht="63.75" x14ac:dyDescent="0.2">
      <c r="A69" s="12" t="s">
        <v>42</v>
      </c>
      <c r="B69" s="22">
        <f>+'421'!B4</f>
        <v>0</v>
      </c>
      <c r="C69" s="22">
        <f>+'421'!C4</f>
        <v>0</v>
      </c>
      <c r="D69" s="22">
        <f>+'421'!D4</f>
        <v>0</v>
      </c>
      <c r="E69" s="22">
        <f>+'421'!E4</f>
        <v>0</v>
      </c>
      <c r="F69" s="22">
        <f>+'421'!F4</f>
        <v>0</v>
      </c>
      <c r="G69" s="22">
        <f>+'421'!G4</f>
        <v>0</v>
      </c>
      <c r="H69" s="22">
        <f>+'421'!H4</f>
        <v>0</v>
      </c>
      <c r="I69" s="22">
        <f>+'421'!I4</f>
        <v>0</v>
      </c>
      <c r="J69" s="26">
        <f>+'421'!J4</f>
        <v>0</v>
      </c>
    </row>
    <row r="70" spans="1:10" ht="76.5" x14ac:dyDescent="0.2">
      <c r="A70" s="12" t="s">
        <v>43</v>
      </c>
      <c r="B70" s="22">
        <f>+'421'!B5</f>
        <v>0</v>
      </c>
      <c r="C70" s="22">
        <f>+'421'!C5</f>
        <v>0</v>
      </c>
      <c r="D70" s="22">
        <f>+'421'!D5</f>
        <v>0</v>
      </c>
      <c r="E70" s="22">
        <f>+'421'!E5</f>
        <v>0</v>
      </c>
      <c r="F70" s="22">
        <f>+'421'!F5</f>
        <v>0</v>
      </c>
      <c r="G70" s="22">
        <f>+'421'!G5</f>
        <v>0</v>
      </c>
      <c r="H70" s="22">
        <f>+'421'!H5</f>
        <v>0</v>
      </c>
      <c r="I70" s="22">
        <f>+'421'!I5</f>
        <v>0</v>
      </c>
      <c r="J70" s="26">
        <f>+'421'!J5</f>
        <v>0</v>
      </c>
    </row>
    <row r="71" spans="1:10" ht="38.25" x14ac:dyDescent="0.2">
      <c r="A71" s="12" t="s">
        <v>44</v>
      </c>
      <c r="B71" s="22">
        <f>+'421'!B6</f>
        <v>0</v>
      </c>
      <c r="C71" s="22">
        <f>+'421'!C6</f>
        <v>0</v>
      </c>
      <c r="D71" s="22">
        <f>+'421'!D6</f>
        <v>0</v>
      </c>
      <c r="E71" s="22">
        <f>+'421'!E6</f>
        <v>0</v>
      </c>
      <c r="F71" s="22">
        <f>+'421'!F6</f>
        <v>0</v>
      </c>
      <c r="G71" s="22">
        <f>+'421'!G6</f>
        <v>0</v>
      </c>
      <c r="H71" s="22">
        <f>+'421'!H6</f>
        <v>0</v>
      </c>
      <c r="I71" s="22">
        <f>+'421'!I6</f>
        <v>0</v>
      </c>
      <c r="J71" s="26">
        <f>+'421'!J6</f>
        <v>0</v>
      </c>
    </row>
    <row r="72" spans="1:10" ht="51" x14ac:dyDescent="0.2">
      <c r="A72" s="12" t="s">
        <v>45</v>
      </c>
      <c r="B72" s="22">
        <f>+'421'!B7</f>
        <v>0</v>
      </c>
      <c r="C72" s="22">
        <f>+'421'!C7</f>
        <v>0</v>
      </c>
      <c r="D72" s="22">
        <f>+'421'!D7</f>
        <v>0</v>
      </c>
      <c r="E72" s="22">
        <f>+'421'!E7</f>
        <v>0</v>
      </c>
      <c r="F72" s="22">
        <f>+'421'!F7</f>
        <v>0</v>
      </c>
      <c r="G72" s="22">
        <f>+'421'!G7</f>
        <v>0</v>
      </c>
      <c r="H72" s="22">
        <f>+'421'!H7</f>
        <v>0</v>
      </c>
      <c r="I72" s="22">
        <f>+'421'!I7</f>
        <v>0</v>
      </c>
      <c r="J72" s="26">
        <f>+'421'!J7</f>
        <v>0</v>
      </c>
    </row>
    <row r="73" spans="1:10" ht="89.25" x14ac:dyDescent="0.2">
      <c r="A73" s="12" t="s">
        <v>40</v>
      </c>
      <c r="B73" s="22">
        <f>+'421'!B8</f>
        <v>0</v>
      </c>
      <c r="C73" s="22">
        <f>+'421'!C8</f>
        <v>0</v>
      </c>
      <c r="D73" s="22">
        <f>+'421'!D8</f>
        <v>0</v>
      </c>
      <c r="E73" s="22">
        <f>+'421'!E8</f>
        <v>0</v>
      </c>
      <c r="F73" s="22">
        <f>+'421'!F8</f>
        <v>0</v>
      </c>
      <c r="G73" s="22">
        <f>+'421'!G8</f>
        <v>0</v>
      </c>
      <c r="H73" s="22">
        <f>+'421'!H8</f>
        <v>0</v>
      </c>
      <c r="I73" s="22">
        <f>+'421'!I8</f>
        <v>0</v>
      </c>
      <c r="J73" s="26">
        <f>+'421'!J8</f>
        <v>0</v>
      </c>
    </row>
    <row r="74" spans="1:10" x14ac:dyDescent="0.2">
      <c r="A74" s="12"/>
      <c r="B74" s="4"/>
      <c r="C74" s="4"/>
      <c r="D74" s="4"/>
      <c r="E74" s="4"/>
      <c r="F74" s="4"/>
      <c r="G74" s="4"/>
      <c r="H74" s="4"/>
      <c r="I74" s="4"/>
      <c r="J74" s="3"/>
    </row>
    <row r="75" spans="1:10" x14ac:dyDescent="0.2">
      <c r="A75" s="12"/>
      <c r="B75" s="4"/>
      <c r="C75" s="4"/>
      <c r="D75" s="4"/>
      <c r="E75" s="4"/>
      <c r="F75" s="4"/>
      <c r="G75" s="4"/>
      <c r="H75" s="4"/>
      <c r="I75" s="4"/>
      <c r="J75" s="3"/>
    </row>
    <row r="76" spans="1:10" x14ac:dyDescent="0.2">
      <c r="A76" s="13" t="s">
        <v>9</v>
      </c>
      <c r="B76" s="5">
        <f>SUM(B69:B75)</f>
        <v>0</v>
      </c>
      <c r="C76" s="5">
        <f t="shared" ref="C76:I76" si="29">SUM(C69:C75)</f>
        <v>0</v>
      </c>
      <c r="D76" s="5">
        <f t="shared" si="29"/>
        <v>0</v>
      </c>
      <c r="E76" s="5">
        <f t="shared" si="29"/>
        <v>0</v>
      </c>
      <c r="F76" s="5">
        <f t="shared" si="29"/>
        <v>0</v>
      </c>
      <c r="G76" s="5">
        <f t="shared" si="29"/>
        <v>0</v>
      </c>
      <c r="H76" s="5">
        <f t="shared" si="29"/>
        <v>0</v>
      </c>
      <c r="I76" s="5">
        <f t="shared" si="29"/>
        <v>0</v>
      </c>
      <c r="J76" s="5">
        <f>SUM(J69:J75)</f>
        <v>0</v>
      </c>
    </row>
    <row r="77" spans="1:10" ht="38.25" x14ac:dyDescent="0.2">
      <c r="A77" s="7" t="s">
        <v>10</v>
      </c>
      <c r="B77" s="73">
        <f>+SUM(B76:J76)</f>
        <v>0</v>
      </c>
      <c r="C77" s="73"/>
      <c r="D77" s="73"/>
      <c r="E77" s="73"/>
      <c r="F77" s="73"/>
      <c r="G77" s="73"/>
      <c r="H77" s="73"/>
      <c r="I77" s="73"/>
      <c r="J77" s="73"/>
    </row>
    <row r="78" spans="1:10" x14ac:dyDescent="0.2">
      <c r="A78" s="74"/>
      <c r="B78" s="75"/>
      <c r="C78" s="75"/>
      <c r="D78" s="75"/>
      <c r="E78" s="75"/>
      <c r="F78" s="75"/>
      <c r="G78" s="75"/>
      <c r="H78" s="75"/>
      <c r="I78" s="75"/>
      <c r="J78" s="75"/>
    </row>
    <row r="79" spans="1:10" x14ac:dyDescent="0.2">
      <c r="A79" s="7" t="s">
        <v>60</v>
      </c>
      <c r="B79" s="76" t="e">
        <f>+SUM(B88:I88)</f>
        <v>#DIV/0!</v>
      </c>
      <c r="C79" s="77"/>
      <c r="D79" s="77"/>
      <c r="E79" s="77"/>
      <c r="F79" s="77"/>
      <c r="G79" s="77"/>
      <c r="H79" s="77"/>
      <c r="I79" s="77"/>
      <c r="J79" s="77"/>
    </row>
    <row r="80" spans="1:10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</row>
    <row r="81" spans="1:10" ht="12.75" customHeight="1" x14ac:dyDescent="0.2">
      <c r="A81" s="12" t="str">
        <f>+A69</f>
        <v>Nuove costruzione di fabbricati per la prima lavorazione, trasformazione e commercializzazione dei prodotti agricoli allegato I</v>
      </c>
      <c r="B81" s="14" t="e">
        <f>+B69/(SUM($B$76:$J$76))*100*B93</f>
        <v>#DIV/0!</v>
      </c>
      <c r="C81" s="14" t="e">
        <f t="shared" ref="C81:J81" si="30">+C69/(SUM($B$76:$J$76))*100*C93</f>
        <v>#DIV/0!</v>
      </c>
      <c r="D81" s="14" t="e">
        <f t="shared" si="30"/>
        <v>#DIV/0!</v>
      </c>
      <c r="E81" s="14" t="e">
        <f t="shared" si="30"/>
        <v>#DIV/0!</v>
      </c>
      <c r="F81" s="14" t="e">
        <f t="shared" si="30"/>
        <v>#DIV/0!</v>
      </c>
      <c r="G81" s="14" t="e">
        <f t="shared" si="30"/>
        <v>#DIV/0!</v>
      </c>
      <c r="H81" s="14" t="e">
        <f t="shared" si="30"/>
        <v>#DIV/0!</v>
      </c>
      <c r="I81" s="14" t="e">
        <f t="shared" si="30"/>
        <v>#DIV/0!</v>
      </c>
      <c r="J81" s="14" t="e">
        <f t="shared" si="30"/>
        <v>#DIV/0!</v>
      </c>
    </row>
    <row r="82" spans="1:10" ht="76.5" x14ac:dyDescent="0.2">
      <c r="A82" s="12" t="str">
        <f t="shared" ref="A82:A85" si="31">+A70</f>
        <v>acquisizione e/o ristrutturazione, straordinaria manutenzione e ampliamento di beni immobili esistenti per la lavorazione, trasformazione e commercializzazione</v>
      </c>
      <c r="B82" s="14" t="e">
        <f t="shared" ref="B82:J82" si="32">+B70/(SUM($B$76:$J$76))*100*B94</f>
        <v>#DIV/0!</v>
      </c>
      <c r="C82" s="14" t="e">
        <f t="shared" si="32"/>
        <v>#DIV/0!</v>
      </c>
      <c r="D82" s="14" t="e">
        <f t="shared" si="32"/>
        <v>#DIV/0!</v>
      </c>
      <c r="E82" s="14" t="e">
        <f t="shared" si="32"/>
        <v>#DIV/0!</v>
      </c>
      <c r="F82" s="14" t="e">
        <f t="shared" si="32"/>
        <v>#DIV/0!</v>
      </c>
      <c r="G82" s="14" t="e">
        <f t="shared" si="32"/>
        <v>#DIV/0!</v>
      </c>
      <c r="H82" s="14" t="e">
        <f t="shared" si="32"/>
        <v>#DIV/0!</v>
      </c>
      <c r="I82" s="14" t="e">
        <f t="shared" si="32"/>
        <v>#DIV/0!</v>
      </c>
      <c r="J82" s="14" t="e">
        <f t="shared" si="32"/>
        <v>#DIV/0!</v>
      </c>
    </row>
    <row r="83" spans="1:10" ht="38.25" x14ac:dyDescent="0.2">
      <c r="A83" s="12" t="str">
        <f t="shared" si="31"/>
        <v>acquisto di nuovi impianti tecnologici, macchinari e attrezzature</v>
      </c>
      <c r="B83" s="14" t="e">
        <f t="shared" ref="B83:J83" si="33">+B71/(SUM($B$76:$J$76))*100*B95</f>
        <v>#DIV/0!</v>
      </c>
      <c r="C83" s="14" t="e">
        <f t="shared" si="33"/>
        <v>#DIV/0!</v>
      </c>
      <c r="D83" s="14" t="e">
        <f t="shared" si="33"/>
        <v>#DIV/0!</v>
      </c>
      <c r="E83" s="14" t="e">
        <f t="shared" si="33"/>
        <v>#DIV/0!</v>
      </c>
      <c r="F83" s="14" t="e">
        <f t="shared" si="33"/>
        <v>#DIV/0!</v>
      </c>
      <c r="G83" s="14" t="e">
        <f t="shared" si="33"/>
        <v>#DIV/0!</v>
      </c>
      <c r="H83" s="14" t="e">
        <f t="shared" si="33"/>
        <v>#DIV/0!</v>
      </c>
      <c r="I83" s="14" t="e">
        <f t="shared" si="33"/>
        <v>#DIV/0!</v>
      </c>
      <c r="J83" s="14" t="e">
        <f t="shared" si="33"/>
        <v>#DIV/0!</v>
      </c>
    </row>
    <row r="84" spans="1:10" ht="51" x14ac:dyDescent="0.2">
      <c r="A84" s="12" t="str">
        <f t="shared" si="31"/>
        <v>- acquisto di programmi informatici  brevetti, licenze, diritti d’autore e marchi commerciali, e-commerce.</v>
      </c>
      <c r="B84" s="14" t="e">
        <f t="shared" ref="B84:J84" si="34">+B72/(SUM($B$76:$J$76))*100*B96</f>
        <v>#DIV/0!</v>
      </c>
      <c r="C84" s="14" t="e">
        <f t="shared" si="34"/>
        <v>#DIV/0!</v>
      </c>
      <c r="D84" s="14" t="e">
        <f t="shared" si="34"/>
        <v>#DIV/0!</v>
      </c>
      <c r="E84" s="14" t="e">
        <f t="shared" si="34"/>
        <v>#DIV/0!</v>
      </c>
      <c r="F84" s="14" t="e">
        <f t="shared" si="34"/>
        <v>#DIV/0!</v>
      </c>
      <c r="G84" s="14" t="e">
        <f t="shared" si="34"/>
        <v>#DIV/0!</v>
      </c>
      <c r="H84" s="14" t="e">
        <f t="shared" si="34"/>
        <v>#DIV/0!</v>
      </c>
      <c r="I84" s="14" t="e">
        <f t="shared" si="34"/>
        <v>#DIV/0!</v>
      </c>
      <c r="J84" s="14" t="e">
        <f t="shared" si="34"/>
        <v>#DIV/0!</v>
      </c>
    </row>
    <row r="85" spans="1:10" ht="89.25" x14ac:dyDescent="0.2">
      <c r="A85" s="12" t="str">
        <f t="shared" si="31"/>
        <v>Investimenti strutturali aziendali per il miglioramento dell’efficienza energetica e/o la sostituzione di combustibili fossili mediante la produzione dell’energia a partire da fonti rinnovabili</v>
      </c>
      <c r="B85" s="14" t="e">
        <f t="shared" ref="B85:J85" si="35">+B73/(SUM($B$76:$J$76))*100*B97</f>
        <v>#DIV/0!</v>
      </c>
      <c r="C85" s="14" t="e">
        <f t="shared" si="35"/>
        <v>#DIV/0!</v>
      </c>
      <c r="D85" s="14" t="e">
        <f t="shared" si="35"/>
        <v>#DIV/0!</v>
      </c>
      <c r="E85" s="14" t="e">
        <f t="shared" si="35"/>
        <v>#DIV/0!</v>
      </c>
      <c r="F85" s="14" t="e">
        <f t="shared" si="35"/>
        <v>#DIV/0!</v>
      </c>
      <c r="G85" s="14" t="e">
        <f t="shared" si="35"/>
        <v>#DIV/0!</v>
      </c>
      <c r="H85" s="14" t="e">
        <f t="shared" si="35"/>
        <v>#DIV/0!</v>
      </c>
      <c r="I85" s="14" t="e">
        <f t="shared" si="35"/>
        <v>#DIV/0!</v>
      </c>
      <c r="J85" s="14" t="e">
        <f t="shared" si="35"/>
        <v>#DIV/0!</v>
      </c>
    </row>
    <row r="86" spans="1:10" x14ac:dyDescent="0.2">
      <c r="A86" s="12"/>
      <c r="B86" s="14"/>
      <c r="C86" s="14"/>
      <c r="D86" s="14"/>
      <c r="E86" s="14"/>
      <c r="F86" s="14"/>
      <c r="G86" s="14"/>
      <c r="H86" s="14"/>
      <c r="I86" s="14"/>
      <c r="J86" s="14"/>
    </row>
    <row r="87" spans="1:10" x14ac:dyDescent="0.2">
      <c r="A87" s="12"/>
      <c r="B87" s="14"/>
      <c r="C87" s="14"/>
      <c r="D87" s="14"/>
      <c r="E87" s="14"/>
      <c r="F87" s="14"/>
      <c r="G87" s="14"/>
      <c r="H87" s="14"/>
      <c r="I87" s="14"/>
      <c r="J87" s="14"/>
    </row>
    <row r="88" spans="1:10" x14ac:dyDescent="0.2">
      <c r="A88" s="7" t="s">
        <v>50</v>
      </c>
      <c r="B88" s="15" t="e">
        <f>+SUM(B81:B85)*15%</f>
        <v>#DIV/0!</v>
      </c>
      <c r="C88" s="15" t="e">
        <f t="shared" ref="C88:I88" si="36">+SUM(C81:C85)*15%</f>
        <v>#DIV/0!</v>
      </c>
      <c r="D88" s="15" t="e">
        <f t="shared" si="36"/>
        <v>#DIV/0!</v>
      </c>
      <c r="E88" s="15" t="e">
        <f t="shared" si="36"/>
        <v>#DIV/0!</v>
      </c>
      <c r="F88" s="15" t="e">
        <f t="shared" si="36"/>
        <v>#DIV/0!</v>
      </c>
      <c r="G88" s="15" t="e">
        <f t="shared" si="36"/>
        <v>#DIV/0!</v>
      </c>
      <c r="H88" s="15" t="e">
        <f t="shared" si="36"/>
        <v>#DIV/0!</v>
      </c>
      <c r="I88" s="15" t="e">
        <f t="shared" si="36"/>
        <v>#DIV/0!</v>
      </c>
      <c r="J88" s="15" t="e">
        <f>+SUM(J81:J85)*15%</f>
        <v>#DIV/0!</v>
      </c>
    </row>
    <row r="89" spans="1:10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">
      <c r="A90" s="78" t="s">
        <v>62</v>
      </c>
      <c r="B90" s="79"/>
      <c r="C90" s="79"/>
      <c r="D90" s="79"/>
      <c r="E90" s="79"/>
      <c r="F90" s="79"/>
      <c r="G90" s="79"/>
      <c r="H90" s="79"/>
      <c r="I90" s="79"/>
      <c r="J90" s="79"/>
    </row>
    <row r="91" spans="1:10" ht="25.5" x14ac:dyDescent="0.2">
      <c r="A91" s="11" t="s">
        <v>25</v>
      </c>
      <c r="B91" s="11" t="s">
        <v>27</v>
      </c>
      <c r="C91" s="11" t="s">
        <v>28</v>
      </c>
      <c r="D91" s="11" t="s">
        <v>29</v>
      </c>
      <c r="E91" s="11" t="s">
        <v>30</v>
      </c>
      <c r="F91" s="11" t="s">
        <v>31</v>
      </c>
      <c r="G91" s="11" t="s">
        <v>32</v>
      </c>
      <c r="H91" s="11" t="s">
        <v>33</v>
      </c>
      <c r="I91" s="11" t="s">
        <v>34</v>
      </c>
      <c r="J91" s="27" t="s">
        <v>96</v>
      </c>
    </row>
    <row r="92" spans="1:10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</row>
    <row r="93" spans="1:10" ht="63.75" x14ac:dyDescent="0.2">
      <c r="A93" s="12" t="s">
        <v>42</v>
      </c>
      <c r="B93" s="16">
        <v>0.33333333333333331</v>
      </c>
      <c r="C93" s="16">
        <v>0.33333333333333331</v>
      </c>
      <c r="D93" s="16">
        <v>0.33333333333333331</v>
      </c>
      <c r="E93" s="16">
        <v>0.66666666666666663</v>
      </c>
      <c r="F93" s="16">
        <v>0.66666666666666663</v>
      </c>
      <c r="G93" s="16">
        <v>0.66666666666666663</v>
      </c>
      <c r="H93" s="16">
        <v>0.66666666666666663</v>
      </c>
      <c r="I93" s="16">
        <v>0.66666666666666663</v>
      </c>
      <c r="J93" s="26">
        <v>0</v>
      </c>
    </row>
    <row r="94" spans="1:10" ht="76.5" x14ac:dyDescent="0.2">
      <c r="A94" s="12" t="s">
        <v>43</v>
      </c>
      <c r="B94" s="16">
        <v>0.66666666666666663</v>
      </c>
      <c r="C94" s="16">
        <v>0.66666666666666663</v>
      </c>
      <c r="D94" s="16">
        <v>0.66666666666666663</v>
      </c>
      <c r="E94" s="16">
        <v>1</v>
      </c>
      <c r="F94" s="16">
        <v>1</v>
      </c>
      <c r="G94" s="16">
        <v>1</v>
      </c>
      <c r="H94" s="16">
        <v>0.66666666666666663</v>
      </c>
      <c r="I94" s="16">
        <v>1</v>
      </c>
      <c r="J94" s="26">
        <v>0</v>
      </c>
    </row>
    <row r="95" spans="1:10" ht="38.25" x14ac:dyDescent="0.2">
      <c r="A95" s="12" t="s">
        <v>44</v>
      </c>
      <c r="B95" s="16">
        <v>0.66666666666666663</v>
      </c>
      <c r="C95" s="16">
        <v>0.66666666666666663</v>
      </c>
      <c r="D95" s="16">
        <v>1</v>
      </c>
      <c r="E95" s="16">
        <v>1</v>
      </c>
      <c r="F95" s="16">
        <v>1</v>
      </c>
      <c r="G95" s="16">
        <v>1</v>
      </c>
      <c r="H95" s="16">
        <v>1</v>
      </c>
      <c r="I95" s="16">
        <v>0.66666666666666663</v>
      </c>
      <c r="J95" s="26">
        <v>0</v>
      </c>
    </row>
    <row r="96" spans="1:10" ht="51" x14ac:dyDescent="0.2">
      <c r="A96" s="12" t="s">
        <v>45</v>
      </c>
      <c r="B96" s="16">
        <v>0.66666666666666663</v>
      </c>
      <c r="C96" s="16">
        <v>0.66666666666666663</v>
      </c>
      <c r="D96" s="16">
        <v>0.66666666666666663</v>
      </c>
      <c r="E96" s="16">
        <v>1</v>
      </c>
      <c r="F96" s="16">
        <v>1</v>
      </c>
      <c r="G96" s="16">
        <v>1</v>
      </c>
      <c r="H96" s="16">
        <v>1</v>
      </c>
      <c r="I96" s="16">
        <v>1</v>
      </c>
      <c r="J96" s="26">
        <v>0</v>
      </c>
    </row>
    <row r="97" spans="1:13" ht="89.25" x14ac:dyDescent="0.2">
      <c r="A97" s="12" t="s">
        <v>40</v>
      </c>
      <c r="B97" s="16">
        <v>0.66666666666666663</v>
      </c>
      <c r="C97" s="16">
        <v>0.66666666666666663</v>
      </c>
      <c r="D97" s="16">
        <v>1</v>
      </c>
      <c r="E97" s="16">
        <v>1</v>
      </c>
      <c r="F97" s="16">
        <v>1</v>
      </c>
      <c r="G97" s="16">
        <v>1</v>
      </c>
      <c r="H97" s="16">
        <v>1</v>
      </c>
      <c r="I97" s="16">
        <v>1</v>
      </c>
      <c r="J97" s="26">
        <v>0</v>
      </c>
    </row>
    <row r="99" spans="1:13" x14ac:dyDescent="0.2">
      <c r="B99" s="20">
        <v>611</v>
      </c>
      <c r="C99" s="20">
        <v>411</v>
      </c>
      <c r="D99" s="20">
        <v>421</v>
      </c>
    </row>
    <row r="101" spans="1:13" x14ac:dyDescent="0.2">
      <c r="A101" s="8" t="s">
        <v>8</v>
      </c>
      <c r="B101" s="9" t="e">
        <f>10-(#REF!*0.1)</f>
        <v>#REF!</v>
      </c>
      <c r="C101" s="24" t="e">
        <f>10-(#REF!*0.1)</f>
        <v>#REF!</v>
      </c>
      <c r="D101" s="25"/>
    </row>
    <row r="102" spans="1:13" x14ac:dyDescent="0.2">
      <c r="B102" s="9"/>
    </row>
    <row r="103" spans="1:13" ht="25.5" x14ac:dyDescent="0.2">
      <c r="A103" s="8" t="s">
        <v>55</v>
      </c>
      <c r="B103" s="9" t="e">
        <f>+IF(#REF!/file_nascosto!$B$13*100&lt;10,0,IF(AND(#REF!/file_nascosto!$B$13*100&gt;=10,#REF!/file_nascosto!$B$13*100&lt;20),2,4))</f>
        <v>#REF!</v>
      </c>
      <c r="C103" s="9" t="e">
        <f>+IF(#REF!/file_nascosto!$B$39*100&lt;10,0,IF(AND(#REF!/file_nascosto!$B$39*100&gt;=10,#REF!/file_nascosto!$B$39*100&lt;20),2,4))</f>
        <v>#REF!</v>
      </c>
      <c r="D103" s="9" t="e">
        <f>+IF('421'!D23/file_nascosto!$B$77*100&lt;10,0,IF(AND('421'!D23/file_nascosto!$B$77*100&gt;=10,'421'!D23/file_nascosto!$B$77*100&lt;20),2,4))</f>
        <v>#DIV/0!</v>
      </c>
      <c r="E103" s="30"/>
      <c r="F103" s="30"/>
      <c r="G103" s="30"/>
      <c r="H103" s="30"/>
      <c r="I103" s="30"/>
      <c r="J103" s="30"/>
      <c r="K103" s="30"/>
      <c r="L103" s="30"/>
      <c r="M103" s="23"/>
    </row>
    <row r="104" spans="1:13" ht="25.5" x14ac:dyDescent="0.2">
      <c r="A104" s="8" t="s">
        <v>56</v>
      </c>
      <c r="B104" s="9" t="e">
        <f>+IF(#REF!/file_nascosto!$B$13*100&lt;10,0,IF(AND(#REF!/file_nascosto!$B$13*100&gt;=10,#REF!/file_nascosto!$B$13*100&lt;20),2,4))</f>
        <v>#REF!</v>
      </c>
      <c r="C104" s="9" t="e">
        <f>+IF(#REF!/file_nascosto!$B$39*100&lt;10,0,IF(AND(#REF!/file_nascosto!$B$39*100&gt;=10,#REF!/file_nascosto!$B$39*100&lt;20),2,4))</f>
        <v>#REF!</v>
      </c>
      <c r="D104" s="9" t="e">
        <f>+IF('421'!D26/file_nascosto!$B$77*100&lt;10,0,IF(AND('421'!D26/file_nascosto!$B$77*100&gt;=10,'421'!D26/file_nascosto!$B$77*100&lt;20),2,4))</f>
        <v>#DIV/0!</v>
      </c>
      <c r="E104" s="30"/>
      <c r="F104" s="30"/>
      <c r="G104" s="30"/>
      <c r="H104" s="30"/>
      <c r="I104" s="30"/>
      <c r="J104" s="30"/>
      <c r="K104" s="30"/>
      <c r="L104" s="30"/>
    </row>
    <row r="105" spans="1:13" x14ac:dyDescent="0.2">
      <c r="A105" s="8" t="s">
        <v>61</v>
      </c>
      <c r="B105" s="9" t="e">
        <f>+IF(#REF!/file_nascosto!$B$13*100&lt;10,0,IF(AND(#REF!/file_nascosto!$B$13*100&gt;=10,#REF!/file_nascosto!$B$13*100&lt;20),4,6))</f>
        <v>#REF!</v>
      </c>
      <c r="C105" s="9" t="e">
        <f>+IF(#REF!/file_nascosto!$B$39*100&lt;10,0,IF(AND(#REF!/file_nascosto!$B$39*100&gt;=10,#REF!/file_nascosto!$B$39*100&lt;20),4,6))</f>
        <v>#REF!</v>
      </c>
      <c r="D105" s="9" t="e">
        <f>+IF('421'!D31/file_nascosto!$B$77*100&lt;10,0,IF(AND('421'!D31/file_nascosto!$B$77*100&gt;=10,'421'!D31/file_nascosto!$B$77*100&lt;20),4,6))</f>
        <v>#DIV/0!</v>
      </c>
    </row>
    <row r="106" spans="1:13" x14ac:dyDescent="0.2">
      <c r="A106" s="8" t="s">
        <v>63</v>
      </c>
      <c r="B106" s="9" t="e">
        <f>+IF(#REF!/file_nascosto!$B$13*100&lt;10,0,IF(AND(#REF!/file_nascosto!$B$13*100&gt;=10,#REF!/file_nascosto!$B$13*100&lt;20),4,6))</f>
        <v>#REF!</v>
      </c>
      <c r="C106" s="9" t="e">
        <f>+IF(#REF!/file_nascosto!$B$39*100&lt;10,0,IF(AND(#REF!/file_nascosto!$B$39*100&gt;=10,#REF!/file_nascosto!$B$39*100&lt;20),4,6))</f>
        <v>#REF!</v>
      </c>
      <c r="D106" s="9" t="e">
        <f>+IF('421'!D34/file_nascosto!$B$77*100&lt;10,0,IF(AND('421'!D34/file_nascosto!$B$77*100&gt;=10,'421'!D34/file_nascosto!$B$77*100&lt;20),4,6))</f>
        <v>#DIV/0!</v>
      </c>
      <c r="F106" s="21"/>
    </row>
    <row r="107" spans="1:13" x14ac:dyDescent="0.2">
      <c r="A107" s="8" t="s">
        <v>70</v>
      </c>
      <c r="B107" s="6" t="e">
        <f>+#REF!/1859</f>
        <v>#REF!</v>
      </c>
      <c r="C107" s="1" t="e">
        <f>+#REF!/1859</f>
        <v>#REF!</v>
      </c>
    </row>
    <row r="152" spans="1:9" x14ac:dyDescent="0.2">
      <c r="A152" s="8" t="s">
        <v>46</v>
      </c>
    </row>
    <row r="153" spans="1:9" x14ac:dyDescent="0.2">
      <c r="B153" s="1" t="s">
        <v>26</v>
      </c>
    </row>
    <row r="154" spans="1:9" x14ac:dyDescent="0.2">
      <c r="A154" s="8" t="s">
        <v>41</v>
      </c>
      <c r="B154" s="1" t="s">
        <v>27</v>
      </c>
      <c r="C154" s="1" t="s">
        <v>28</v>
      </c>
      <c r="D154" s="1" t="s">
        <v>29</v>
      </c>
      <c r="E154" s="1" t="s">
        <v>30</v>
      </c>
      <c r="F154" s="1" t="s">
        <v>31</v>
      </c>
      <c r="G154" s="1" t="s">
        <v>32</v>
      </c>
      <c r="H154" s="1" t="s">
        <v>33</v>
      </c>
      <c r="I154" s="1" t="s">
        <v>34</v>
      </c>
    </row>
    <row r="156" spans="1:9" ht="63.75" x14ac:dyDescent="0.2">
      <c r="A156" s="8" t="s">
        <v>42</v>
      </c>
      <c r="B156" s="1">
        <v>0.33333333333333331</v>
      </c>
      <c r="C156" s="1">
        <v>0.33333333333333331</v>
      </c>
      <c r="D156" s="1">
        <v>0.33333333333333331</v>
      </c>
      <c r="E156" s="1">
        <v>0.66666666666666663</v>
      </c>
      <c r="F156" s="1">
        <v>0.66666666666666663</v>
      </c>
      <c r="G156" s="1">
        <v>0.66666666666666663</v>
      </c>
      <c r="H156" s="1">
        <v>0.66666666666666663</v>
      </c>
      <c r="I156" s="1">
        <v>0.66666666666666663</v>
      </c>
    </row>
    <row r="157" spans="1:9" ht="76.5" x14ac:dyDescent="0.2">
      <c r="A157" s="8" t="s">
        <v>43</v>
      </c>
      <c r="B157" s="1">
        <v>0.66666666666666663</v>
      </c>
      <c r="C157" s="1">
        <v>0.66666666666666663</v>
      </c>
      <c r="D157" s="1">
        <v>0.66666666666666663</v>
      </c>
      <c r="E157" s="1">
        <v>1</v>
      </c>
      <c r="F157" s="1">
        <v>1</v>
      </c>
      <c r="G157" s="1">
        <v>1</v>
      </c>
      <c r="H157" s="1">
        <v>0.66666666666666663</v>
      </c>
      <c r="I157" s="1">
        <v>1</v>
      </c>
    </row>
    <row r="158" spans="1:9" ht="38.25" x14ac:dyDescent="0.2">
      <c r="A158" s="8" t="s">
        <v>44</v>
      </c>
      <c r="B158" s="1">
        <v>0.66666666666666663</v>
      </c>
      <c r="C158" s="1">
        <v>0.66666666666666663</v>
      </c>
      <c r="D158" s="1">
        <v>1</v>
      </c>
      <c r="E158" s="1">
        <v>1</v>
      </c>
      <c r="F158" s="1">
        <v>1</v>
      </c>
      <c r="G158" s="1">
        <v>1</v>
      </c>
      <c r="H158" s="1">
        <v>1</v>
      </c>
      <c r="I158" s="1">
        <v>0.66666666666666663</v>
      </c>
    </row>
    <row r="159" spans="1:9" ht="51" x14ac:dyDescent="0.2">
      <c r="A159" s="8" t="s">
        <v>45</v>
      </c>
      <c r="B159" s="1">
        <v>0.66666666666666663</v>
      </c>
      <c r="C159" s="1">
        <v>0.66666666666666663</v>
      </c>
      <c r="D159" s="1">
        <v>0.66666666666666663</v>
      </c>
      <c r="E159" s="1">
        <v>1</v>
      </c>
      <c r="F159" s="1">
        <v>1</v>
      </c>
      <c r="G159" s="1">
        <v>1</v>
      </c>
      <c r="H159" s="1">
        <v>1</v>
      </c>
      <c r="I159" s="1">
        <v>1</v>
      </c>
    </row>
    <row r="160" spans="1:9" ht="89.25" x14ac:dyDescent="0.2">
      <c r="A160" s="8" t="s">
        <v>40</v>
      </c>
      <c r="B160" s="1">
        <v>0.66666666666666663</v>
      </c>
      <c r="C160" s="1">
        <v>0.66666666666666663</v>
      </c>
      <c r="D160" s="1">
        <v>1</v>
      </c>
      <c r="E160" s="1">
        <v>1</v>
      </c>
      <c r="F160" s="1">
        <v>1</v>
      </c>
      <c r="G160" s="1">
        <v>1</v>
      </c>
      <c r="H160" s="1">
        <v>1</v>
      </c>
      <c r="I160" s="1">
        <v>1</v>
      </c>
    </row>
  </sheetData>
  <sheetProtection algorithmName="SHA-512" hashValue="7lw90BEE0P20Hyx2LU5G2Kgfu/N650ROM4HGO5d3LKMhlTTVXcyjLKXpXP6x2SSajrXM6MOOeH8AZTXHeMD7TQ==" saltValue="/SK6UzbZxYC3PZiOcypj5w==" spinCount="100000" sheet="1" objects="1" scenarios="1" selectLockedCells="1" selectUnlockedCells="1"/>
  <mergeCells count="17">
    <mergeCell ref="A27:J27"/>
    <mergeCell ref="A28:J28"/>
    <mergeCell ref="B39:J39"/>
    <mergeCell ref="A2:J2"/>
    <mergeCell ref="A1:J1"/>
    <mergeCell ref="B13:J13"/>
    <mergeCell ref="A14:J14"/>
    <mergeCell ref="B15:J15"/>
    <mergeCell ref="B77:J77"/>
    <mergeCell ref="A78:J78"/>
    <mergeCell ref="B79:J79"/>
    <mergeCell ref="A90:J90"/>
    <mergeCell ref="A40:J40"/>
    <mergeCell ref="B41:J41"/>
    <mergeCell ref="A53:J53"/>
    <mergeCell ref="A65:J65"/>
    <mergeCell ref="A66:J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="70" zoomScaleNormal="70" workbookViewId="0">
      <selection activeCell="B4" sqref="B4"/>
    </sheetView>
  </sheetViews>
  <sheetFormatPr defaultRowHeight="12.75" x14ac:dyDescent="0.2"/>
  <cols>
    <col min="1" max="1" width="32.7109375" style="49" customWidth="1"/>
    <col min="2" max="10" width="20.7109375" style="49" customWidth="1"/>
    <col min="11" max="11" width="28.7109375" style="49" customWidth="1"/>
    <col min="12" max="16384" width="9.140625" style="49"/>
  </cols>
  <sheetData>
    <row r="1" spans="1:11" ht="19.5" x14ac:dyDescent="0.2">
      <c r="A1" s="125" t="s">
        <v>71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8" x14ac:dyDescent="0.2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51" customFormat="1" ht="15" x14ac:dyDescent="0.25">
      <c r="A3" s="36" t="s">
        <v>41</v>
      </c>
      <c r="B3" s="50" t="s">
        <v>0</v>
      </c>
      <c r="C3" s="50" t="s">
        <v>1</v>
      </c>
      <c r="D3" s="50" t="s">
        <v>2</v>
      </c>
      <c r="E3" s="50" t="s">
        <v>3</v>
      </c>
      <c r="F3" s="50" t="s">
        <v>4</v>
      </c>
      <c r="G3" s="50" t="s">
        <v>5</v>
      </c>
      <c r="H3" s="50" t="s">
        <v>6</v>
      </c>
      <c r="I3" s="50" t="s">
        <v>7</v>
      </c>
      <c r="J3" s="50" t="s">
        <v>95</v>
      </c>
      <c r="K3" s="50" t="s">
        <v>87</v>
      </c>
    </row>
    <row r="4" spans="1:11" s="53" customFormat="1" ht="89.25" customHeight="1" x14ac:dyDescent="0.2">
      <c r="A4" s="45" t="s">
        <v>91</v>
      </c>
      <c r="B4" s="52">
        <v>0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124" t="s">
        <v>105</v>
      </c>
    </row>
    <row r="5" spans="1:11" s="53" customFormat="1" ht="89.25" customHeight="1" x14ac:dyDescent="0.2">
      <c r="A5" s="45" t="s">
        <v>43</v>
      </c>
      <c r="B5" s="52">
        <v>0</v>
      </c>
      <c r="C5" s="52">
        <v>0</v>
      </c>
      <c r="D5" s="52">
        <v>0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124"/>
    </row>
    <row r="6" spans="1:11" s="53" customFormat="1" ht="89.25" customHeight="1" x14ac:dyDescent="0.2">
      <c r="A6" s="45" t="s">
        <v>44</v>
      </c>
      <c r="B6" s="52">
        <v>0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124"/>
    </row>
    <row r="7" spans="1:11" s="53" customFormat="1" ht="89.25" customHeight="1" x14ac:dyDescent="0.2">
      <c r="A7" s="45" t="s">
        <v>92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124"/>
    </row>
    <row r="8" spans="1:11" s="53" customFormat="1" ht="89.25" customHeight="1" x14ac:dyDescent="0.2">
      <c r="A8" s="45" t="s">
        <v>52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124"/>
    </row>
    <row r="9" spans="1:11" s="35" customFormat="1" ht="14.25" customHeight="1" x14ac:dyDescent="0.2">
      <c r="A9" s="54" t="s">
        <v>9</v>
      </c>
      <c r="B9" s="66">
        <f t="shared" ref="B9:J9" si="0">+SUM(B2:B8)</f>
        <v>0</v>
      </c>
      <c r="C9" s="66">
        <f t="shared" si="0"/>
        <v>0</v>
      </c>
      <c r="D9" s="66">
        <f t="shared" si="0"/>
        <v>0</v>
      </c>
      <c r="E9" s="66">
        <f t="shared" si="0"/>
        <v>0</v>
      </c>
      <c r="F9" s="66">
        <f t="shared" si="0"/>
        <v>0</v>
      </c>
      <c r="G9" s="66">
        <f t="shared" si="0"/>
        <v>0</v>
      </c>
      <c r="H9" s="66">
        <f t="shared" si="0"/>
        <v>0</v>
      </c>
      <c r="I9" s="66">
        <f t="shared" si="0"/>
        <v>0</v>
      </c>
      <c r="J9" s="66">
        <f t="shared" si="0"/>
        <v>0</v>
      </c>
      <c r="K9" s="68"/>
    </row>
    <row r="10" spans="1:11" s="35" customFormat="1" ht="14.25" hidden="1" customHeight="1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69"/>
      <c r="K10" s="68"/>
    </row>
    <row r="11" spans="1:11" s="35" customFormat="1" ht="42.75" x14ac:dyDescent="0.2">
      <c r="A11" s="37" t="s">
        <v>10</v>
      </c>
      <c r="B11" s="131">
        <f>+SUM(B9:J9)</f>
        <v>0</v>
      </c>
      <c r="C11" s="131"/>
      <c r="D11" s="131"/>
      <c r="E11" s="131"/>
      <c r="F11" s="131"/>
      <c r="G11" s="131"/>
      <c r="H11" s="131"/>
      <c r="I11" s="131"/>
      <c r="J11" s="131"/>
      <c r="K11" s="68"/>
    </row>
    <row r="12" spans="1:11" s="35" customFormat="1" ht="2.25" customHeight="1" x14ac:dyDescent="0.2">
      <c r="A12" s="55"/>
      <c r="B12" s="65"/>
      <c r="C12" s="63"/>
      <c r="D12" s="63"/>
      <c r="E12" s="63"/>
      <c r="F12" s="63"/>
      <c r="G12" s="63"/>
      <c r="H12" s="63"/>
      <c r="I12" s="64"/>
    </row>
    <row r="13" spans="1:11" s="56" customFormat="1" ht="38.25" customHeight="1" x14ac:dyDescent="0.25">
      <c r="A13" s="38" t="s">
        <v>47</v>
      </c>
      <c r="B13" s="104">
        <f>+E23+E26+E31+E34+E37+E39+E45+E49+E56+E57+E58+E59</f>
        <v>0</v>
      </c>
      <c r="C13" s="104"/>
      <c r="D13" s="104"/>
      <c r="E13" s="104"/>
      <c r="F13" s="104"/>
      <c r="G13" s="104"/>
      <c r="H13" s="104"/>
      <c r="I13" s="104"/>
      <c r="J13" s="104"/>
    </row>
    <row r="20" spans="1:7" s="57" customFormat="1" ht="25.5" customHeight="1" x14ac:dyDescent="0.2">
      <c r="A20" s="129" t="s">
        <v>69</v>
      </c>
      <c r="B20" s="129" t="s">
        <v>68</v>
      </c>
      <c r="C20" s="129"/>
      <c r="D20" s="107" t="s">
        <v>103</v>
      </c>
      <c r="E20" s="107"/>
      <c r="F20" s="107" t="s">
        <v>87</v>
      </c>
      <c r="G20" s="107"/>
    </row>
    <row r="21" spans="1:7" s="57" customFormat="1" ht="15" customHeight="1" x14ac:dyDescent="0.2">
      <c r="A21" s="129"/>
      <c r="B21" s="129"/>
      <c r="C21" s="129"/>
      <c r="D21" s="107"/>
      <c r="E21" s="107"/>
      <c r="F21" s="107"/>
      <c r="G21" s="107"/>
    </row>
    <row r="22" spans="1:7" ht="15.75" customHeight="1" x14ac:dyDescent="0.2">
      <c r="A22" s="92" t="s">
        <v>48</v>
      </c>
      <c r="B22" s="92"/>
      <c r="C22" s="92"/>
      <c r="D22" s="92"/>
      <c r="E22" s="92"/>
      <c r="F22" s="92"/>
      <c r="G22" s="92"/>
    </row>
    <row r="23" spans="1:7" ht="54" customHeight="1" x14ac:dyDescent="0.2">
      <c r="A23" s="120" t="s">
        <v>94</v>
      </c>
      <c r="B23" s="90" t="s">
        <v>12</v>
      </c>
      <c r="C23" s="90"/>
      <c r="D23" s="112">
        <v>0</v>
      </c>
      <c r="E23" s="106">
        <f>IFERROR(file_nascosto!D103,0)</f>
        <v>0</v>
      </c>
      <c r="F23" s="108" t="s">
        <v>100</v>
      </c>
      <c r="G23" s="108"/>
    </row>
    <row r="24" spans="1:7" ht="19.5" customHeight="1" x14ac:dyDescent="0.2">
      <c r="A24" s="120"/>
      <c r="B24" s="90" t="s">
        <v>13</v>
      </c>
      <c r="C24" s="90"/>
      <c r="D24" s="112"/>
      <c r="E24" s="106"/>
      <c r="F24" s="108"/>
      <c r="G24" s="108"/>
    </row>
    <row r="25" spans="1:7" ht="75.75" customHeight="1" x14ac:dyDescent="0.2">
      <c r="A25" s="120"/>
      <c r="B25" s="90"/>
      <c r="C25" s="90"/>
      <c r="D25" s="112"/>
      <c r="E25" s="106"/>
      <c r="F25" s="108"/>
      <c r="G25" s="108"/>
    </row>
    <row r="26" spans="1:7" ht="116.25" customHeight="1" x14ac:dyDescent="0.2">
      <c r="A26" s="120" t="s">
        <v>93</v>
      </c>
      <c r="B26" s="90" t="s">
        <v>12</v>
      </c>
      <c r="C26" s="90"/>
      <c r="D26" s="130">
        <v>0</v>
      </c>
      <c r="E26" s="111">
        <f>IFERROR(file_nascosto!D104,0)</f>
        <v>0</v>
      </c>
      <c r="F26" s="108"/>
      <c r="G26" s="108"/>
    </row>
    <row r="27" spans="1:7" ht="14.25" customHeight="1" x14ac:dyDescent="0.2">
      <c r="A27" s="120"/>
      <c r="B27" s="90"/>
      <c r="C27" s="90"/>
      <c r="D27" s="130"/>
      <c r="E27" s="111"/>
      <c r="F27" s="108"/>
      <c r="G27" s="108"/>
    </row>
    <row r="28" spans="1:7" ht="14.25" customHeight="1" x14ac:dyDescent="0.2">
      <c r="A28" s="120"/>
      <c r="B28" s="90" t="s">
        <v>13</v>
      </c>
      <c r="C28" s="90"/>
      <c r="D28" s="130"/>
      <c r="E28" s="111"/>
      <c r="F28" s="108"/>
      <c r="G28" s="108"/>
    </row>
    <row r="29" spans="1:7" ht="12.75" customHeight="1" x14ac:dyDescent="0.2">
      <c r="A29" s="120"/>
      <c r="B29" s="90"/>
      <c r="C29" s="90"/>
      <c r="D29" s="130"/>
      <c r="E29" s="111"/>
      <c r="F29" s="108"/>
      <c r="G29" s="108"/>
    </row>
    <row r="30" spans="1:7" ht="14.25" customHeight="1" x14ac:dyDescent="0.2">
      <c r="A30" s="110" t="s">
        <v>85</v>
      </c>
      <c r="B30" s="110"/>
      <c r="C30" s="110"/>
      <c r="D30" s="110"/>
      <c r="E30" s="110"/>
      <c r="F30" s="110"/>
      <c r="G30" s="110"/>
    </row>
    <row r="31" spans="1:7" ht="90" customHeight="1" x14ac:dyDescent="0.2">
      <c r="A31" s="105" t="s">
        <v>73</v>
      </c>
      <c r="B31" s="90" t="s">
        <v>14</v>
      </c>
      <c r="C31" s="90"/>
      <c r="D31" s="113">
        <v>0</v>
      </c>
      <c r="E31" s="111">
        <f>IFERROR(file_nascosto!D105,0)</f>
        <v>0</v>
      </c>
      <c r="F31" s="108" t="s">
        <v>101</v>
      </c>
      <c r="G31" s="109"/>
    </row>
    <row r="32" spans="1:7" ht="14.25" customHeight="1" x14ac:dyDescent="0.2">
      <c r="A32" s="105"/>
      <c r="B32" s="90"/>
      <c r="C32" s="90"/>
      <c r="D32" s="113"/>
      <c r="E32" s="111"/>
      <c r="F32" s="109"/>
      <c r="G32" s="109"/>
    </row>
    <row r="33" spans="1:7" ht="14.25" x14ac:dyDescent="0.2">
      <c r="A33" s="105"/>
      <c r="B33" s="122" t="s">
        <v>15</v>
      </c>
      <c r="C33" s="122"/>
      <c r="D33" s="113"/>
      <c r="E33" s="111"/>
      <c r="F33" s="109"/>
      <c r="G33" s="109"/>
    </row>
    <row r="34" spans="1:7" ht="105" customHeight="1" x14ac:dyDescent="0.2">
      <c r="A34" s="105" t="s">
        <v>77</v>
      </c>
      <c r="B34" s="90" t="s">
        <v>14</v>
      </c>
      <c r="C34" s="90"/>
      <c r="D34" s="113">
        <v>0</v>
      </c>
      <c r="E34" s="111">
        <f>IFERROR(file_nascosto!D106,0)</f>
        <v>0</v>
      </c>
      <c r="F34" s="109"/>
      <c r="G34" s="109"/>
    </row>
    <row r="35" spans="1:7" ht="14.25" customHeight="1" x14ac:dyDescent="0.2">
      <c r="A35" s="105"/>
      <c r="B35" s="90"/>
      <c r="C35" s="90"/>
      <c r="D35" s="113"/>
      <c r="E35" s="111"/>
      <c r="F35" s="109"/>
      <c r="G35" s="109"/>
    </row>
    <row r="36" spans="1:7" ht="14.25" x14ac:dyDescent="0.2">
      <c r="A36" s="105"/>
      <c r="B36" s="122" t="s">
        <v>15</v>
      </c>
      <c r="C36" s="122"/>
      <c r="D36" s="113"/>
      <c r="E36" s="111"/>
      <c r="F36" s="109"/>
      <c r="G36" s="109"/>
    </row>
    <row r="37" spans="1:7" ht="128.25" x14ac:dyDescent="0.2">
      <c r="A37" s="48" t="s">
        <v>79</v>
      </c>
      <c r="B37" s="90" t="s">
        <v>80</v>
      </c>
      <c r="C37" s="90"/>
      <c r="D37" s="58"/>
      <c r="E37" s="40">
        <v>0</v>
      </c>
      <c r="F37" s="93" t="s">
        <v>98</v>
      </c>
      <c r="G37" s="94"/>
    </row>
    <row r="38" spans="1:7" ht="14.25" customHeight="1" x14ac:dyDescent="0.2">
      <c r="A38" s="92" t="s">
        <v>16</v>
      </c>
      <c r="B38" s="92"/>
      <c r="C38" s="92"/>
      <c r="D38" s="92"/>
      <c r="E38" s="92"/>
      <c r="F38" s="92"/>
      <c r="G38" s="92"/>
    </row>
    <row r="39" spans="1:7" ht="127.5" customHeight="1" x14ac:dyDescent="0.2">
      <c r="A39" s="120" t="s">
        <v>83</v>
      </c>
      <c r="B39" s="36" t="s">
        <v>20</v>
      </c>
      <c r="C39" s="36" t="s">
        <v>21</v>
      </c>
      <c r="D39" s="102"/>
      <c r="E39" s="127">
        <f>IFERROR(file_nascosto!B79,0)</f>
        <v>0</v>
      </c>
      <c r="F39" s="95" t="s">
        <v>99</v>
      </c>
      <c r="G39" s="96"/>
    </row>
    <row r="40" spans="1:7" ht="14.25" x14ac:dyDescent="0.2">
      <c r="A40" s="120"/>
      <c r="B40" s="47" t="s">
        <v>76</v>
      </c>
      <c r="C40" s="46">
        <v>0</v>
      </c>
      <c r="D40" s="102"/>
      <c r="E40" s="111"/>
      <c r="F40" s="96"/>
      <c r="G40" s="96"/>
    </row>
    <row r="41" spans="1:7" ht="14.25" x14ac:dyDescent="0.2">
      <c r="A41" s="120"/>
      <c r="B41" s="47" t="s">
        <v>22</v>
      </c>
      <c r="C41" s="46">
        <v>5</v>
      </c>
      <c r="D41" s="102"/>
      <c r="E41" s="111"/>
      <c r="F41" s="96"/>
      <c r="G41" s="96"/>
    </row>
    <row r="42" spans="1:7" ht="14.25" x14ac:dyDescent="0.2">
      <c r="A42" s="120"/>
      <c r="B42" s="47" t="s">
        <v>23</v>
      </c>
      <c r="C42" s="46">
        <v>10</v>
      </c>
      <c r="D42" s="102"/>
      <c r="E42" s="111"/>
      <c r="F42" s="96"/>
      <c r="G42" s="96"/>
    </row>
    <row r="43" spans="1:7" ht="28.5" x14ac:dyDescent="0.2">
      <c r="A43" s="39" t="s">
        <v>84</v>
      </c>
      <c r="B43" s="47" t="s">
        <v>24</v>
      </c>
      <c r="C43" s="46">
        <v>15</v>
      </c>
      <c r="D43" s="102"/>
      <c r="E43" s="111"/>
      <c r="F43" s="96"/>
      <c r="G43" s="96"/>
    </row>
    <row r="44" spans="1:7" ht="14.25" customHeight="1" x14ac:dyDescent="0.2">
      <c r="A44" s="92" t="s">
        <v>17</v>
      </c>
      <c r="B44" s="92"/>
      <c r="C44" s="92"/>
      <c r="D44" s="92"/>
      <c r="E44" s="92"/>
      <c r="F44" s="92"/>
      <c r="G44" s="92"/>
    </row>
    <row r="45" spans="1:7" ht="117.75" customHeight="1" x14ac:dyDescent="0.2">
      <c r="A45" s="39" t="s">
        <v>81</v>
      </c>
      <c r="B45" s="89">
        <v>6</v>
      </c>
      <c r="C45" s="89"/>
      <c r="D45" s="91"/>
      <c r="E45" s="103">
        <v>0</v>
      </c>
      <c r="F45" s="93" t="s">
        <v>98</v>
      </c>
      <c r="G45" s="94"/>
    </row>
    <row r="46" spans="1:7" ht="99.75" x14ac:dyDescent="0.2">
      <c r="A46" s="39" t="s">
        <v>82</v>
      </c>
      <c r="B46" s="123">
        <v>4</v>
      </c>
      <c r="C46" s="123"/>
      <c r="D46" s="91"/>
      <c r="E46" s="103"/>
      <c r="F46" s="94"/>
      <c r="G46" s="94"/>
    </row>
    <row r="47" spans="1:7" ht="14.25" customHeight="1" x14ac:dyDescent="0.2">
      <c r="A47" s="97" t="s">
        <v>49</v>
      </c>
      <c r="B47" s="98"/>
      <c r="C47" s="98"/>
      <c r="D47" s="98"/>
      <c r="E47" s="98"/>
      <c r="F47" s="98"/>
      <c r="G47" s="99"/>
    </row>
    <row r="48" spans="1:7" ht="42.75" x14ac:dyDescent="0.2">
      <c r="A48" s="39" t="s">
        <v>64</v>
      </c>
      <c r="B48" s="89">
        <v>4</v>
      </c>
      <c r="C48" s="89"/>
      <c r="D48" s="72"/>
      <c r="E48" s="70"/>
      <c r="F48" s="100" t="s">
        <v>104</v>
      </c>
      <c r="G48" s="101"/>
    </row>
    <row r="49" spans="1:7" ht="28.5" x14ac:dyDescent="0.2">
      <c r="A49" s="39" t="s">
        <v>72</v>
      </c>
      <c r="B49" s="89">
        <v>4</v>
      </c>
      <c r="C49" s="89"/>
      <c r="D49" s="72"/>
      <c r="E49" s="71">
        <v>0</v>
      </c>
      <c r="F49" s="114" t="s">
        <v>98</v>
      </c>
      <c r="G49" s="115"/>
    </row>
    <row r="50" spans="1:7" ht="14.25" hidden="1" customHeight="1" x14ac:dyDescent="0.2">
      <c r="A50" s="116" t="s">
        <v>88</v>
      </c>
      <c r="B50" s="117"/>
      <c r="C50" s="117"/>
      <c r="D50" s="117"/>
      <c r="E50" s="117"/>
      <c r="F50" s="117"/>
      <c r="G50" s="118"/>
    </row>
    <row r="51" spans="1:7" ht="14.25" customHeight="1" x14ac:dyDescent="0.2">
      <c r="A51" s="92" t="s">
        <v>18</v>
      </c>
      <c r="B51" s="92"/>
      <c r="C51" s="92"/>
      <c r="D51" s="92"/>
      <c r="E51" s="92"/>
      <c r="F51" s="92"/>
      <c r="G51" s="92"/>
    </row>
    <row r="52" spans="1:7" ht="38.25" customHeight="1" x14ac:dyDescent="0.2">
      <c r="A52" s="45" t="s">
        <v>65</v>
      </c>
      <c r="B52" s="90">
        <v>4</v>
      </c>
      <c r="C52" s="90"/>
      <c r="D52" s="44"/>
      <c r="E52" s="67"/>
      <c r="F52" s="120" t="s">
        <v>86</v>
      </c>
      <c r="G52" s="120"/>
    </row>
    <row r="53" spans="1:7" ht="42.75" x14ac:dyDescent="0.2">
      <c r="A53" s="45" t="s">
        <v>66</v>
      </c>
      <c r="B53" s="90">
        <v>1</v>
      </c>
      <c r="C53" s="90"/>
      <c r="D53" s="43"/>
      <c r="E53" s="70"/>
      <c r="F53" s="121" t="s">
        <v>102</v>
      </c>
      <c r="G53" s="121"/>
    </row>
    <row r="54" spans="1:7" ht="14.25" hidden="1" customHeight="1" x14ac:dyDescent="0.2">
      <c r="A54" s="119" t="s">
        <v>75</v>
      </c>
      <c r="B54" s="119"/>
      <c r="C54" s="119"/>
      <c r="D54" s="119"/>
      <c r="E54" s="119"/>
      <c r="F54" s="121"/>
      <c r="G54" s="121"/>
    </row>
    <row r="55" spans="1:7" ht="14.25" customHeight="1" x14ac:dyDescent="0.2">
      <c r="A55" s="92" t="s">
        <v>97</v>
      </c>
      <c r="B55" s="92"/>
      <c r="C55" s="92"/>
      <c r="D55" s="92"/>
      <c r="E55" s="92"/>
      <c r="F55" s="92"/>
      <c r="G55" s="92"/>
    </row>
    <row r="56" spans="1:7" ht="28.5" x14ac:dyDescent="0.2">
      <c r="A56" s="45" t="s">
        <v>74</v>
      </c>
      <c r="B56" s="90">
        <v>5</v>
      </c>
      <c r="C56" s="90"/>
      <c r="D56" s="44"/>
      <c r="E56" s="40">
        <v>0</v>
      </c>
      <c r="F56" s="93" t="s">
        <v>98</v>
      </c>
      <c r="G56" s="94"/>
    </row>
    <row r="57" spans="1:7" ht="102" customHeight="1" x14ac:dyDescent="0.2">
      <c r="A57" s="119" t="s">
        <v>67</v>
      </c>
      <c r="B57" s="41" t="s">
        <v>89</v>
      </c>
      <c r="C57" s="46">
        <v>2</v>
      </c>
      <c r="D57" s="42"/>
      <c r="E57" s="40">
        <v>0</v>
      </c>
      <c r="F57" s="94"/>
      <c r="G57" s="94"/>
    </row>
    <row r="58" spans="1:7" ht="48" customHeight="1" x14ac:dyDescent="0.2">
      <c r="A58" s="119"/>
      <c r="B58" s="41" t="s">
        <v>90</v>
      </c>
      <c r="C58" s="46">
        <v>2</v>
      </c>
      <c r="D58" s="42"/>
      <c r="E58" s="40">
        <v>0</v>
      </c>
      <c r="F58" s="94"/>
      <c r="G58" s="94"/>
    </row>
    <row r="59" spans="1:7" ht="47.25" customHeight="1" x14ac:dyDescent="0.2">
      <c r="A59" s="120" t="s">
        <v>78</v>
      </c>
      <c r="B59" s="90">
        <v>3</v>
      </c>
      <c r="C59" s="90"/>
      <c r="D59" s="102"/>
      <c r="E59" s="103">
        <v>0</v>
      </c>
      <c r="F59" s="94"/>
      <c r="G59" s="94"/>
    </row>
    <row r="60" spans="1:7" ht="12.75" customHeight="1" x14ac:dyDescent="0.2">
      <c r="A60" s="120"/>
      <c r="B60" s="90"/>
      <c r="C60" s="90"/>
      <c r="D60" s="102"/>
      <c r="E60" s="103"/>
      <c r="F60" s="94"/>
      <c r="G60" s="94"/>
    </row>
    <row r="63" spans="1:7" x14ac:dyDescent="0.2">
      <c r="A63" s="59"/>
    </row>
    <row r="64" spans="1:7" x14ac:dyDescent="0.2">
      <c r="A64" s="60"/>
      <c r="B64" s="60"/>
    </row>
    <row r="65" spans="1:3" x14ac:dyDescent="0.2">
      <c r="A65" s="60"/>
      <c r="B65" s="60"/>
    </row>
    <row r="66" spans="1:3" x14ac:dyDescent="0.2">
      <c r="A66" s="61"/>
      <c r="C66" s="62"/>
    </row>
    <row r="72" spans="1:3" x14ac:dyDescent="0.2">
      <c r="C72" s="62"/>
    </row>
    <row r="73" spans="1:3" x14ac:dyDescent="0.2">
      <c r="C73" s="62"/>
    </row>
    <row r="74" spans="1:3" x14ac:dyDescent="0.2">
      <c r="B74" s="62"/>
    </row>
  </sheetData>
  <sheetProtection algorithmName="SHA-512" hashValue="OI2nq13+u4W6K3BMoPSn/iX3ItK/jfAA9pyJvh9BeK6w0S1bL2K7T3RX60EZ7Rc2VZUc2JF7wsFO92bk55T9Pw==" saltValue="z5BUTjHx5KYM+xfD7w867A==" spinCount="100000" sheet="1" selectLockedCells="1"/>
  <mergeCells count="67">
    <mergeCell ref="K4:K8"/>
    <mergeCell ref="A1:K1"/>
    <mergeCell ref="A2:K2"/>
    <mergeCell ref="E39:E43"/>
    <mergeCell ref="D31:D33"/>
    <mergeCell ref="E31:E33"/>
    <mergeCell ref="A34:A36"/>
    <mergeCell ref="A10:I10"/>
    <mergeCell ref="A20:A21"/>
    <mergeCell ref="A26:A29"/>
    <mergeCell ref="B24:C25"/>
    <mergeCell ref="B20:C21"/>
    <mergeCell ref="B23:C23"/>
    <mergeCell ref="A23:A25"/>
    <mergeCell ref="D26:D29"/>
    <mergeCell ref="B11:J11"/>
    <mergeCell ref="B33:C33"/>
    <mergeCell ref="B34:C35"/>
    <mergeCell ref="B36:C36"/>
    <mergeCell ref="B46:C46"/>
    <mergeCell ref="A39:A42"/>
    <mergeCell ref="B45:C45"/>
    <mergeCell ref="A38:G38"/>
    <mergeCell ref="F56:G60"/>
    <mergeCell ref="A55:G55"/>
    <mergeCell ref="A51:G51"/>
    <mergeCell ref="F49:G49"/>
    <mergeCell ref="A50:G50"/>
    <mergeCell ref="D59:D60"/>
    <mergeCell ref="E59:E60"/>
    <mergeCell ref="B56:C56"/>
    <mergeCell ref="B59:C60"/>
    <mergeCell ref="A57:A58"/>
    <mergeCell ref="A59:A60"/>
    <mergeCell ref="F52:G52"/>
    <mergeCell ref="A54:E54"/>
    <mergeCell ref="F53:G54"/>
    <mergeCell ref="B52:C52"/>
    <mergeCell ref="B53:C53"/>
    <mergeCell ref="B13:J13"/>
    <mergeCell ref="A31:A33"/>
    <mergeCell ref="E23:E25"/>
    <mergeCell ref="B26:C27"/>
    <mergeCell ref="B28:C29"/>
    <mergeCell ref="D20:E21"/>
    <mergeCell ref="F23:G29"/>
    <mergeCell ref="F31:G36"/>
    <mergeCell ref="F20:G21"/>
    <mergeCell ref="A22:G22"/>
    <mergeCell ref="A30:G30"/>
    <mergeCell ref="E26:E29"/>
    <mergeCell ref="D23:D25"/>
    <mergeCell ref="D34:D36"/>
    <mergeCell ref="E34:E36"/>
    <mergeCell ref="B31:C32"/>
    <mergeCell ref="B49:C49"/>
    <mergeCell ref="B37:C37"/>
    <mergeCell ref="B48:C48"/>
    <mergeCell ref="D45:D46"/>
    <mergeCell ref="A44:G44"/>
    <mergeCell ref="F37:G37"/>
    <mergeCell ref="F39:G43"/>
    <mergeCell ref="A47:G47"/>
    <mergeCell ref="F48:G48"/>
    <mergeCell ref="D39:D43"/>
    <mergeCell ref="F45:G46"/>
    <mergeCell ref="E45:E46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file_nascosto</vt:lpstr>
      <vt:lpstr>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Vinti Gianluca</dc:creator>
  <cp:lastModifiedBy>Federico Ciacca</cp:lastModifiedBy>
  <cp:lastPrinted>2019-08-07T06:58:05Z</cp:lastPrinted>
  <dcterms:created xsi:type="dcterms:W3CDTF">2009-07-24T07:12:41Z</dcterms:created>
  <dcterms:modified xsi:type="dcterms:W3CDTF">2019-08-07T12:18:43Z</dcterms:modified>
</cp:coreProperties>
</file>